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20490" windowHeight="7650"/>
  </bookViews>
  <sheets>
    <sheet name="TINH + 12 HT 344 + 18 =362" sheetId="5" r:id="rId1"/>
  </sheets>
  <definedNames>
    <definedName name="_xlnm.Print_Area" localSheetId="0">'TINH + 12 HT 344 + 18 =362'!$A$1:$K$539</definedName>
    <definedName name="_xlnm.Print_Titles" localSheetId="0">'TINH + 12 HT 344 + 18 =362'!$4:$7</definedName>
  </definedNames>
  <calcPr calcId="144525"/>
</workbook>
</file>

<file path=xl/calcChain.xml><?xml version="1.0" encoding="utf-8"?>
<calcChain xmlns="http://schemas.openxmlformats.org/spreadsheetml/2006/main">
  <c r="C537" i="5" l="1"/>
  <c r="F31" i="5" l="1"/>
  <c r="E29" i="5"/>
  <c r="E452" i="5" l="1"/>
  <c r="F463" i="5"/>
  <c r="F112" i="5"/>
  <c r="F16" i="5"/>
  <c r="E23" i="5"/>
  <c r="F44" i="5"/>
  <c r="F45" i="5"/>
  <c r="F535" i="5"/>
  <c r="F486" i="5"/>
  <c r="F484" i="5"/>
  <c r="F437" i="5"/>
  <c r="F435" i="5"/>
  <c r="F430" i="5"/>
  <c r="F429" i="5"/>
  <c r="F425" i="5"/>
  <c r="F424" i="5"/>
  <c r="F415" i="5"/>
  <c r="E414" i="5"/>
  <c r="E393" i="5"/>
  <c r="E394" i="5"/>
  <c r="E395" i="5"/>
  <c r="E396" i="5"/>
  <c r="E397" i="5"/>
  <c r="E398" i="5"/>
  <c r="E399" i="5"/>
  <c r="E400" i="5"/>
  <c r="E401" i="5"/>
  <c r="E402" i="5"/>
  <c r="E403" i="5"/>
  <c r="E404" i="5"/>
  <c r="E405" i="5"/>
  <c r="E390" i="5"/>
  <c r="E391" i="5"/>
  <c r="E392" i="5"/>
  <c r="E387" i="5"/>
  <c r="E388" i="5"/>
  <c r="E389" i="5"/>
  <c r="E386" i="5"/>
  <c r="E383" i="5"/>
  <c r="E382" i="5"/>
  <c r="E381" i="5"/>
  <c r="E375" i="5"/>
  <c r="E373" i="5"/>
  <c r="E372" i="5"/>
  <c r="E370" i="5"/>
  <c r="E368" i="5"/>
  <c r="E367" i="5"/>
  <c r="E365" i="5"/>
  <c r="E363" i="5"/>
  <c r="E362" i="5"/>
  <c r="E360" i="5"/>
  <c r="E358" i="5"/>
  <c r="E356" i="5"/>
  <c r="E354" i="5"/>
  <c r="E353" i="5"/>
  <c r="E351" i="5"/>
  <c r="E349" i="5"/>
  <c r="E348" i="5"/>
  <c r="E347" i="5"/>
  <c r="E346" i="5"/>
  <c r="E345" i="5"/>
  <c r="E343" i="5"/>
  <c r="E342" i="5"/>
  <c r="E340" i="5"/>
  <c r="E339" i="5"/>
  <c r="E338" i="5"/>
  <c r="E337" i="5"/>
  <c r="E335" i="5"/>
  <c r="E333" i="5"/>
  <c r="E332" i="5"/>
  <c r="E331" i="5"/>
  <c r="E329" i="5"/>
  <c r="E328" i="5"/>
  <c r="E327" i="5"/>
  <c r="E325" i="5"/>
  <c r="E322" i="5"/>
  <c r="E321" i="5"/>
  <c r="E319" i="5"/>
  <c r="E317" i="5"/>
  <c r="E315" i="5"/>
  <c r="E313" i="5"/>
  <c r="E311" i="5"/>
  <c r="E310" i="5"/>
  <c r="E308" i="5"/>
  <c r="E306" i="5"/>
  <c r="E305" i="5"/>
  <c r="E304" i="5"/>
  <c r="E303" i="5"/>
  <c r="E301" i="5"/>
  <c r="E300" i="5"/>
  <c r="E299" i="5"/>
  <c r="E275" i="5"/>
  <c r="E273" i="5"/>
  <c r="E271" i="5"/>
  <c r="E269" i="5"/>
  <c r="E265" i="5"/>
  <c r="E261" i="5"/>
  <c r="E255" i="5"/>
  <c r="E253" i="5"/>
  <c r="E251" i="5"/>
  <c r="E249" i="5"/>
  <c r="E241" i="5"/>
  <c r="E235" i="5"/>
  <c r="E229" i="5"/>
  <c r="E219" i="5"/>
  <c r="E216" i="5"/>
  <c r="E212" i="5"/>
  <c r="E210" i="5"/>
  <c r="E209" i="5"/>
  <c r="E200" i="5"/>
  <c r="E199" i="5"/>
  <c r="E198" i="5"/>
  <c r="E197" i="5"/>
  <c r="E196" i="5"/>
  <c r="E195" i="5"/>
  <c r="E194" i="5"/>
  <c r="E193" i="5"/>
  <c r="E192" i="5"/>
  <c r="E190" i="5"/>
  <c r="E188" i="5"/>
  <c r="E187" i="5"/>
  <c r="E181" i="5"/>
  <c r="E180" i="5"/>
  <c r="E179" i="5"/>
  <c r="E177" i="5"/>
  <c r="E176" i="5"/>
  <c r="E174" i="5"/>
  <c r="E172" i="5"/>
  <c r="E170" i="5"/>
  <c r="E168" i="5"/>
  <c r="E167" i="5"/>
  <c r="E166" i="5"/>
  <c r="E164" i="5"/>
  <c r="E162" i="5"/>
  <c r="E161" i="5"/>
  <c r="E156" i="5"/>
  <c r="E157" i="5"/>
  <c r="E158" i="5"/>
  <c r="E159" i="5"/>
  <c r="E155" i="5"/>
  <c r="E153" i="5"/>
  <c r="E152" i="5"/>
  <c r="E150" i="5"/>
  <c r="E148" i="5"/>
  <c r="E146" i="5"/>
  <c r="F143" i="5"/>
  <c r="F141" i="5"/>
  <c r="F140" i="5"/>
  <c r="F137" i="5"/>
  <c r="F136" i="5"/>
  <c r="F135" i="5"/>
  <c r="F133" i="5"/>
  <c r="F131" i="5"/>
  <c r="F128" i="5"/>
  <c r="F129" i="5"/>
  <c r="F127" i="5"/>
  <c r="F113" i="5"/>
  <c r="F114" i="5"/>
  <c r="F115" i="5"/>
  <c r="F116" i="5"/>
  <c r="F117" i="5"/>
  <c r="F118" i="5"/>
  <c r="F119" i="5"/>
  <c r="F120" i="5"/>
  <c r="F121" i="5"/>
  <c r="F111" i="5"/>
  <c r="F110" i="5"/>
  <c r="F54" i="5"/>
  <c r="F53" i="5"/>
  <c r="F52" i="5"/>
  <c r="F51" i="5"/>
  <c r="F50" i="5"/>
  <c r="F49" i="5"/>
  <c r="F48" i="5"/>
  <c r="F47" i="5"/>
  <c r="F46" i="5"/>
  <c r="F42" i="5"/>
  <c r="F41" i="5"/>
  <c r="F40" i="5"/>
  <c r="F39" i="5"/>
  <c r="F38" i="5"/>
  <c r="F37" i="5"/>
  <c r="J462" i="5" l="1"/>
  <c r="K537" i="5" l="1"/>
  <c r="I537" i="5"/>
  <c r="H537" i="5"/>
  <c r="D515" i="5"/>
  <c r="J537" i="5"/>
  <c r="D437" i="5"/>
  <c r="E431" i="5"/>
  <c r="F431" i="5" s="1"/>
  <c r="D427" i="5"/>
  <c r="D413" i="5"/>
  <c r="E284" i="5"/>
  <c r="D284" i="5"/>
  <c r="F259" i="5"/>
  <c r="E259" i="5" s="1"/>
  <c r="F247" i="5"/>
  <c r="E247" i="5" s="1"/>
  <c r="F245" i="5"/>
  <c r="E245" i="5" s="1"/>
  <c r="F243" i="5"/>
  <c r="E243" i="5" s="1"/>
  <c r="F239" i="5"/>
  <c r="E239" i="5" s="1"/>
  <c r="F237" i="5"/>
  <c r="E237" i="5" s="1"/>
  <c r="F233" i="5"/>
  <c r="E233" i="5" s="1"/>
  <c r="F231" i="5"/>
  <c r="E231" i="5" s="1"/>
  <c r="F225" i="5"/>
  <c r="E225" i="5" s="1"/>
  <c r="F218" i="5"/>
  <c r="E218" i="5" s="1"/>
  <c r="F214" i="5"/>
  <c r="E214" i="5" s="1"/>
  <c r="G138" i="5"/>
  <c r="G137" i="5"/>
  <c r="G136" i="5"/>
  <c r="G135" i="5"/>
  <c r="G134" i="5"/>
  <c r="G133" i="5"/>
  <c r="G131" i="5"/>
  <c r="G130" i="5"/>
  <c r="G129" i="5"/>
  <c r="G128" i="5"/>
  <c r="G127" i="5"/>
  <c r="G125" i="5"/>
  <c r="G124" i="5"/>
  <c r="G123" i="5"/>
  <c r="F76" i="5"/>
  <c r="D537" i="5" l="1"/>
  <c r="G537" i="5"/>
  <c r="E537" i="5"/>
  <c r="F537" i="5"/>
</calcChain>
</file>

<file path=xl/comments1.xml><?xml version="1.0" encoding="utf-8"?>
<comments xmlns="http://schemas.openxmlformats.org/spreadsheetml/2006/main">
  <authors>
    <author>User</author>
  </authors>
  <commentList>
    <comment ref="D261" authorId="0">
      <text>
        <r>
          <rPr>
            <b/>
            <sz val="9"/>
            <color indexed="81"/>
            <rFont val="Tahoma"/>
            <family val="2"/>
          </rPr>
          <t>sổ sách 2,281mv</t>
        </r>
      </text>
    </comment>
    <comment ref="D263" authorId="0">
      <text>
        <r>
          <rPr>
            <b/>
            <sz val="9"/>
            <color indexed="81"/>
            <rFont val="Tahoma"/>
            <family val="2"/>
          </rPr>
          <t>Sổ sách 1,229mv</t>
        </r>
        <r>
          <rPr>
            <sz val="9"/>
            <color indexed="81"/>
            <rFont val="Tahoma"/>
            <family val="2"/>
          </rPr>
          <t xml:space="preserve">
</t>
        </r>
      </text>
    </comment>
    <comment ref="D277" authorId="0">
      <text>
        <r>
          <rPr>
            <b/>
            <sz val="9"/>
            <color indexed="81"/>
            <rFont val="Tahoma"/>
            <family val="2"/>
          </rPr>
          <t>-Thửa 182: 413,2mv (đường lên xuống bến đò Vĩnh Thới)
-Thửa 102: 2.484,1mv (cho thuê nhà máy nước)</t>
        </r>
        <r>
          <rPr>
            <sz val="9"/>
            <color indexed="81"/>
            <rFont val="Tahoma"/>
            <family val="2"/>
          </rPr>
          <t xml:space="preserve">
</t>
        </r>
      </text>
    </comment>
  </commentList>
</comments>
</file>

<file path=xl/sharedStrings.xml><?xml version="1.0" encoding="utf-8"?>
<sst xmlns="http://schemas.openxmlformats.org/spreadsheetml/2006/main" count="1470" uniqueCount="736">
  <si>
    <t>STT</t>
  </si>
  <si>
    <t>(2)</t>
  </si>
  <si>
    <t>(5)</t>
  </si>
  <si>
    <t>(6)</t>
  </si>
  <si>
    <t>(7)</t>
  </si>
  <si>
    <t>(8)</t>
  </si>
  <si>
    <t>(9)</t>
  </si>
  <si>
    <t>(11)</t>
  </si>
  <si>
    <t>Diện tích đất (m2)</t>
  </si>
  <si>
    <t>Số lượng</t>
  </si>
  <si>
    <t>Diện tích sàn sử dụng</t>
  </si>
  <si>
    <t>Chưa có Quyết định xử lý</t>
  </si>
  <si>
    <t>Kết quả xử lý</t>
  </si>
  <si>
    <t>(4)</t>
  </si>
  <si>
    <t>Số cơ sở nhà, đất không sử dụng</t>
  </si>
  <si>
    <t>Tiến độ xử lý</t>
  </si>
  <si>
    <t>Đã có Quyết định xử lý</t>
  </si>
  <si>
    <t>Diện tích xây dựng</t>
  </si>
  <si>
    <t>Trường Mầm non An Hoà</t>
  </si>
  <si>
    <t>Chuyển giao về địa phương quản lý, xử lý</t>
  </si>
  <si>
    <t>Trường Tiểu học Phú Thành A2</t>
  </si>
  <si>
    <t>Điểm phụ Long An B, xã Phú Thọ</t>
  </si>
  <si>
    <t>Trường Tiểu học Phú Thọ</t>
  </si>
  <si>
    <t>Ấp Phú Thọ B, xã Phú Thọ (điểm phụ 2)</t>
  </si>
  <si>
    <t>Trường Tiểu học Phú Hiệp</t>
  </si>
  <si>
    <t>Điểm phụ ấp Hiệp Bình</t>
  </si>
  <si>
    <t>Trường Tiểu học Phú Cường 1</t>
  </si>
  <si>
    <t>Điểm phụ ấp B</t>
  </si>
  <si>
    <t>Chuyển giao BQLDA &amp; PTQĐ quản lý</t>
  </si>
  <si>
    <t>Điểm phụ ấp Tân Cường</t>
  </si>
  <si>
    <t>Trường Tiểu học Phú Cường 2</t>
  </si>
  <si>
    <t>Điểm phụ ấp Gò Cát</t>
  </si>
  <si>
    <t>Trường Tiểu học Tân Công Sính</t>
  </si>
  <si>
    <t>Điểm phụ ấp Tân Lợi</t>
  </si>
  <si>
    <t>Điểm phụ ấp Tân Hưng</t>
  </si>
  <si>
    <t>Trường TH&amp;THCS Phú Thành B</t>
  </si>
  <si>
    <t>Điểm phụ ấp Phú Hòa</t>
  </si>
  <si>
    <t>I.</t>
  </si>
  <si>
    <t>UBND HUYỆN TAM NÔNG</t>
  </si>
  <si>
    <t>a.</t>
  </si>
  <si>
    <t>b.</t>
  </si>
  <si>
    <t>Cơ quan, tổ chức, đơn vị đang sử dụng/địa chỉ nhà, đất</t>
  </si>
  <si>
    <t>Mầm non Hoa Mai (Điểm Tân Hưng). Địa chỉ: Đường Trần Văn Voi, khóm 1, phường 4,  thành phố Sa Đéc</t>
  </si>
  <si>
    <t>Đang lập phương án bồi thường bằng việc giao đất có cùng mục đích sử dụng đất cho các hộ dân bị thu hồi về đất trên địa bàn Phường 4</t>
  </si>
  <si>
    <t>Mầm non Tân Phú Đông. Địa chỉ: ấp Phú Long, xã Tân Phú Đông, thành phố Sa Đéc</t>
  </si>
  <si>
    <t>Mầm non Tân Phú Đông. Địa chỉ: ấp Phú Thuận, xã Tân Phú Đông, thành phố Sa Đéc</t>
  </si>
  <si>
    <t>Trường mầm non Hoa Sen. Địa chỉ: Hẻm Nguyễn Viết, khóm 2, phường 1, thành phố Sa Đéc</t>
  </si>
  <si>
    <t>Trường tiểu học Tân Quy Đông. Địa chỉ: Khóm Tân Huề, phường Tân Quy Đông, thành phố Sa Đéc</t>
  </si>
  <si>
    <t>Trụ sở Trung tâm PTQĐ cũ. Địa chỉ: phường 2, thành phố Sa Đéc</t>
  </si>
  <si>
    <t>Phương án Đấu giá thanh lý tài sản, đang trình phê duyệt giá khởi điểm đấu giá</t>
  </si>
  <si>
    <t>Trụ sở Ban QLDA xây dựng cũ. Địa chỉ: phường 2, thành phố Sa Đéc</t>
  </si>
  <si>
    <t>Đề xuất PA lập quy hoạch chi tiết để khai thác quỹ đất</t>
  </si>
  <si>
    <t>UBND THÀNH PHỐ SA ĐÉC</t>
  </si>
  <si>
    <t>Trường Tiểu học Định An (điểm An Lạc A)
-Địa chỉ: ấp An Lạc, xã Định An)</t>
  </si>
  <si>
    <t>chuyển giao về địa phương quản lý, xử lý</t>
  </si>
  <si>
    <t>Trường Tiểu học Long Hưng B2 Điểm Hưng Nhơn)
-Địa chỉ: ấp Hưng Nhơn, xã Long Hưng B)</t>
  </si>
  <si>
    <t>Trường Tiểu học Long Hưng B2 (Điểm Hưng Thạnh Đông)
-Địa chỉ: ấp Hưng Thạnh Đông, xã Long Hưng B</t>
  </si>
  <si>
    <t xml:space="preserve">Trường Tiểu học Tân Khánh Trung 1 </t>
  </si>
  <si>
    <t>Điểm Khánh Nhơn
-Địa chỉ: ấp Khánh Nhơn, xã Tân Khánh Trung</t>
  </si>
  <si>
    <t>Trường Tiểu học Tân Khánh Trung 3 (tập đoàn 5)
-Địa chỉ: ấp Khánh Mỹ A, xã Tân Khánh Trung</t>
  </si>
  <si>
    <t>Trường Tiểu học Vĩnh Thạnh 2
-Địa chỉ: ấp Hoà Thuận, xã Vĩnh Thạnh</t>
  </si>
  <si>
    <t>Trường Mẫu giáo Bình Thành Trung
-Địa chỉ: ấp Bình Hoà, xã Bình Thạnh Trung</t>
  </si>
  <si>
    <t xml:space="preserve">Trường Tiểu học Tân Khánh Trung 2 </t>
  </si>
  <si>
    <t>Điểm Đình trên tuyến ĐT 848)
-Địa chỉ: ấp Hưng Hoà, xã Tân Khánh Trung</t>
  </si>
  <si>
    <t>Điểm Tân Hòa, cầu Rạch Sâu)
-Địa chỉ: ấp Hưng Hoà, xã Tân Khánh Trung</t>
  </si>
  <si>
    <t>Trường Tiểu học Bình Thạnh Trung 1: Đểm phía sau Trường dạy nghề)
-Địa chỉ: ấp Bình Hiệp A, xã Bình Thạnh Trung</t>
  </si>
  <si>
    <t>Trường Tiểu học Long Hưng B1 (điểm Hưng Lợi Tây)
-Địa chỉ: ấp Hưng Lợi Tây, xã Long Hưng B</t>
  </si>
  <si>
    <t>Trường TH Định An 1 (điểm ấp An Hòa)
-Địa chỉ: Ấp An Hòa xã định An</t>
  </si>
  <si>
    <t>VP ấp Tân Thuận B
-Địa chỉ: ấp Tân Thuận B xã Tân Mỹ</t>
  </si>
  <si>
    <t xml:space="preserve">UBND xã Định An </t>
  </si>
  <si>
    <t>Khu Trụ sở UBND xã Định An (cũ))
-Địa chỉ: ấp An Hòa, xã Định An</t>
  </si>
  <si>
    <t>Bán tài sản trên đất, chuyển nhượng quyền sử dụng đất</t>
  </si>
  <si>
    <t>Đang lập phương án tuy nhiên do vướng bán kính cầu Vàm Cống do đó không tổ chức bán được</t>
  </si>
  <si>
    <t>Khu Trụ sở Đảng ủy xã Định An (cũ))
-Địa chỉ: ấp An Hòa, xã Định An</t>
  </si>
  <si>
    <t>UBND HUYỆN LẤP VÒ</t>
  </si>
  <si>
    <t>II.</t>
  </si>
  <si>
    <t>III.</t>
  </si>
  <si>
    <t>Trường Mầm non An Bình B</t>
  </si>
  <si>
    <t>Điểm Kênh Cùng</t>
  </si>
  <si>
    <t>Trường Tiểu học Bình Thạnh</t>
  </si>
  <si>
    <t>Trường Tiểu học An Thạnh 3</t>
  </si>
  <si>
    <t>Điểm Bình Hưng</t>
  </si>
  <si>
    <t>Trường Tiểu học An Bình B</t>
  </si>
  <si>
    <t>Trường THCS Bình Thạnh</t>
  </si>
  <si>
    <t>IV.</t>
  </si>
  <si>
    <t>UBND THÀNH PHỐ HỒNG NGỰ</t>
  </si>
  <si>
    <t>UBND xã Tân Hòa</t>
  </si>
  <si>
    <t>Văn phòng Ấp Tân Mỹ-Tân Hoà</t>
  </si>
  <si>
    <t>Đang lập kế hoạch</t>
  </si>
  <si>
    <t>Trụ sở Công an xã (cũ) Ấp Hoà Bình-Tân Hoà</t>
  </si>
  <si>
    <t>Lập QH mở rộng chợ</t>
  </si>
  <si>
    <t>UBND xã Vĩnh Thới</t>
  </si>
  <si>
    <t>Văn Phòng Ấp Thới Hoà, xã Vĩnh Thới</t>
  </si>
  <si>
    <t>Văn Phòng Ấp Hoà Định, xã Vĩnh Thới</t>
  </si>
  <si>
    <t>Văn Phòng Ấp Hoà Khánh, xã Vĩnh Thới</t>
  </si>
  <si>
    <t>UBND xã Tân Thành</t>
  </si>
  <si>
    <t>Ấp Tân Lợi, xã Tân Thành</t>
  </si>
  <si>
    <t>UBND xã Tân Phước</t>
  </si>
  <si>
    <t>Ấp Tân Thuận, xã Tân Phước</t>
  </si>
  <si>
    <t>UBND xã Long Thắng</t>
  </si>
  <si>
    <t>Văn phòng Ấp Long Định (Cũ)</t>
  </si>
  <si>
    <t>UBND xã Long Hậu</t>
  </si>
  <si>
    <t>Ấp Long Khánh, xã Long Hậu</t>
  </si>
  <si>
    <t>Văn Phòng Ấp Long Hoà</t>
  </si>
  <si>
    <t>UBND xã Tân Dương</t>
  </si>
  <si>
    <t>Ấp Tân Lộc A, xã Tân Dương</t>
  </si>
  <si>
    <t>Đã thu hồi đất</t>
  </si>
  <si>
    <t>UBND xã Hòa Thành</t>
  </si>
  <si>
    <t>Văn Phòng Ấp Tân Thành</t>
  </si>
  <si>
    <t>UBND xã Phong Hòa</t>
  </si>
  <si>
    <t>Ấp Tân Phong, xã Phong Hoà</t>
  </si>
  <si>
    <t>Trung Tâm VH - TT và Truyền thanh</t>
  </si>
  <si>
    <t>Đất nhà văn hoá cũ, Khóm 1-Thị trấn Lai Vung</t>
  </si>
  <si>
    <t>Trường tiểu học Tân Hòa 2</t>
  </si>
  <si>
    <t>Ấp Tân Mỹ A, xã Tân Hòa</t>
  </si>
  <si>
    <t>Trường tiểu học Phong Hòa 3</t>
  </si>
  <si>
    <t>Ấp Tân Thạnh, xã Phong Hòa</t>
  </si>
  <si>
    <t>Trường tiểu học Hòa Long</t>
  </si>
  <si>
    <t>Ấp Long Thành, xã Hòa Long</t>
  </si>
  <si>
    <t>Trường tiểu học Tân Dương 1</t>
  </si>
  <si>
    <t>Ấp Tân Thuận B, xã Tân Dương</t>
  </si>
  <si>
    <t>Chờ cơ quan thẩm quyền giải quyết do có đơn đòi lại đất (trước đây dân hiến đất xây trường)</t>
  </si>
  <si>
    <t>Trường tiểu học Vĩnh Thới 3</t>
  </si>
  <si>
    <t>Ấp Thới Mỹ 2, xã Vĩnh Thới</t>
  </si>
  <si>
    <t>Trường tiểu học Tân Dương 2</t>
  </si>
  <si>
    <t>Ấp Tân Lộc B, xã Tân Dương</t>
  </si>
  <si>
    <t>Trường mầm non Phong Hòa</t>
  </si>
  <si>
    <t>Ấp Tân An-Phong Hoà</t>
  </si>
  <si>
    <t>Trường tiểu học Phong Hòa 2</t>
  </si>
  <si>
    <t>Ấp Tân Quới- xã Phong Hoà</t>
  </si>
  <si>
    <t>Trường tiểu học Tân Thành 3</t>
  </si>
  <si>
    <t>Ấp Tân Định, xã Tân Thành</t>
  </si>
  <si>
    <t>Trường THCS Long Hậu</t>
  </si>
  <si>
    <t>Ấp Long Thành, xã Long Hậu</t>
  </si>
  <si>
    <t>Đang lập QH mở rộng chợ</t>
  </si>
  <si>
    <t>Trường tiểu học Vĩnh Thới 2</t>
  </si>
  <si>
    <t>ấp Hòa Khánh, xã Vĩnh Thới</t>
  </si>
  <si>
    <t>Phòng y tế</t>
  </si>
  <si>
    <t>Khóm 5, thị trấn Lai  Vung</t>
  </si>
  <si>
    <t>Hội chữ thập đỏ_cũ</t>
  </si>
  <si>
    <t>Khóm 1, thị trấn Lai  Vung</t>
  </si>
  <si>
    <t>Trường Mẫu giáo Tân Hòa</t>
  </si>
  <si>
    <t>ấp Tân Thuận, xã Tân Hòa</t>
  </si>
  <si>
    <t>Trường Tiểu học Phong Hòa 1</t>
  </si>
  <si>
    <t>ấp Tân Thới, xã Phong Hòa</t>
  </si>
  <si>
    <t>Trường Mẫu giáo Vĩnh Thới</t>
  </si>
  <si>
    <t>ấp Thới Hòa, xã Vĩnh Thới</t>
  </si>
  <si>
    <t>QH Mở rộng chợ Cái Quýt</t>
  </si>
  <si>
    <t>UBND xã Hòa Long</t>
  </si>
  <si>
    <t>VP ấp Long Hội, xã Hòa Long</t>
  </si>
  <si>
    <t>Phương án mở rộng KD cư</t>
  </si>
  <si>
    <t>Trạm y tế Long Hậu_cũ</t>
  </si>
  <si>
    <t xml:space="preserve">Ấp Long Thành, xã Long Hậu
</t>
  </si>
  <si>
    <t>UBND Thị Trấn Lai Vung</t>
  </si>
  <si>
    <t>Khóm 4, thị trấn Lai Vung</t>
  </si>
  <si>
    <t>Trường tiểu học Tân Hòa 1</t>
  </si>
  <si>
    <t>ấp Hòa Bình, xã Tân Hòa</t>
  </si>
  <si>
    <t>Khóm 1, thị trấn Lai Vung</t>
  </si>
  <si>
    <t>01 phần cơ sở nhà, đất của
Trường Trung học phổ thông 
 Lai Vung 1</t>
  </si>
  <si>
    <t>xã long Hậu</t>
  </si>
  <si>
    <t>Chi cục Thuế cũ</t>
  </si>
  <si>
    <t>Kho bạc Lai Vung cũ</t>
  </si>
  <si>
    <t>Kho Vĩnh Thới</t>
  </si>
  <si>
    <t>xã Vĩnh Thới</t>
  </si>
  <si>
    <t>UBND HUYỆN LAI VUNG</t>
  </si>
  <si>
    <t>V.</t>
  </si>
  <si>
    <t>Giao BQLDA bán đấu giá</t>
  </si>
  <si>
    <t>Đang thực hiện</t>
  </si>
  <si>
    <t>Giao cho UBND xã Long Khánh A quản lý</t>
  </si>
  <si>
    <t>Văn phòng Ban nhân dân ấp Phú Lợi A (củ), ấp Phú Lợi A xã Phú Thuận B</t>
  </si>
  <si>
    <t>Giao UBND xã Phú Thuận B quản lý, xử lý</t>
  </si>
  <si>
    <t>Văn phòng Ban nhân dân ấp Phú Lợi B (củ), ấp Phú Lợi B, xã Phú Thuận B</t>
  </si>
  <si>
    <t>Trụ sở trạm  y tế xã Thường Lạc (Đường ĐT 841 ấp Thị, xã Thường Lạc</t>
  </si>
  <si>
    <t>Giao UBND xã Thường Lạc quản lý, xử lý</t>
  </si>
  <si>
    <t>Trụ sở UBND xã Thường Lạc (củ) (do sáp nhập 2 xã) Địa chỉ: Ấp 1, xả Thường Lạc</t>
  </si>
  <si>
    <t>Giao Ban quản lý và Phát triển quỹ đất quản lý, khai thác</t>
  </si>
  <si>
    <t>Văn phòng ấp Long Thạnh A . Ấp Long Thạnh, xã Long Khánh A</t>
  </si>
  <si>
    <t>Giao UBND xã Long Khánh A quản lý, xử lý</t>
  </si>
  <si>
    <t>UBND HUYỆN HỒNG NGỰ</t>
  </si>
  <si>
    <t>VI.</t>
  </si>
  <si>
    <t>Đề xuất Phương
 án đấu giá</t>
  </si>
  <si>
    <t>Đề xuất
 Phương án đấu giá</t>
  </si>
  <si>
    <t>Nhà thiếu nhi TX cũ (Đoàn TNCSHCM cũ).
 Địa chỉ: phường 2, thành phố Sa Đéc</t>
  </si>
  <si>
    <t>Trường TH Tân Phú Đông. Địa chỉ: xã Tân Phú Đông,
 thành phố Sa Đéc</t>
  </si>
  <si>
    <t>Văn phòng khóm Tân Hòa. Địa chỉ: phường An Hòa, 
thành phố Sa Đéc</t>
  </si>
  <si>
    <t>c.</t>
  </si>
  <si>
    <t>Trường Mầm non Họa Mi</t>
  </si>
  <si>
    <t xml:space="preserve">Cả Chanh, ấp Thống Nhất, xã Bình Phú </t>
  </si>
  <si>
    <t xml:space="preserve">Gò Cát, ấp Thống Nhất, xã Bình Phú </t>
  </si>
  <si>
    <t>Trường mẫu giáo Thông Bình</t>
  </si>
  <si>
    <t>Cà Vàng 1, ấp Cà Vàng</t>
  </si>
  <si>
    <t>Lộ 30 ấp Phước Tiên</t>
  </si>
  <si>
    <t>ấp Thị, xã Thông Bình</t>
  </si>
  <si>
    <t>Trường Mầm non Tân Công Chí</t>
  </si>
  <si>
    <t>Bắc Trang 2, ấp Bắc Trang</t>
  </si>
  <si>
    <t>Trường Mẫu giáo Tân Hộ Cơ</t>
  </si>
  <si>
    <t>Việt Thược, ấp Đuôi Tôm</t>
  </si>
  <si>
    <t>Lăng Xăng, ấp Chiến Thắng</t>
  </si>
  <si>
    <t>Trường Mẫu giáo An Phước</t>
  </si>
  <si>
    <t>điểm An Phát, ấp An Phát</t>
  </si>
  <si>
    <t>điểm Biên Phòng, ấp Phước Tiên</t>
  </si>
  <si>
    <t>Trường TH Thông bình 3</t>
  </si>
  <si>
    <t>ấp Long Sơn</t>
  </si>
  <si>
    <t>Trường TH Dinh Bà</t>
  </si>
  <si>
    <t>điểm Cây Dương, ấp Chiến Thắng</t>
  </si>
  <si>
    <t>Trường TH Tân Thành A3</t>
  </si>
  <si>
    <t>điểm Tân Lập, Ấp Thi Sơn</t>
  </si>
  <si>
    <t>điểm Anh Dũng, ấp Anh Dũng</t>
  </si>
  <si>
    <t>Nhà Công vụ, ấp Cả Cái</t>
  </si>
  <si>
    <t>Trường TH Thông Bình 2</t>
  </si>
  <si>
    <t>điểm Cà Vàng 2, ấp Cà Vàng</t>
  </si>
  <si>
    <t>Trường TH Thông Bình 1</t>
  </si>
  <si>
    <t>điểm biên phòng, ấp Phước Tiên</t>
  </si>
  <si>
    <t>Trường TH Tân Thành B1</t>
  </si>
  <si>
    <t>Gò Tre, ấp 2, xã Tân Thành B</t>
  </si>
  <si>
    <t>Nhà Công Vụ: ấp 2, Tân Thành B</t>
  </si>
  <si>
    <t>Trường TH Tân Phước 3</t>
  </si>
  <si>
    <t>Tân Thành B (ấp Tân Bảnh)</t>
  </si>
  <si>
    <t>Trường TH Tân Thành A1</t>
  </si>
  <si>
    <t>điểm Chiến Thắng (ấp Chiến Thắng)</t>
  </si>
  <si>
    <t>Trường TH Bình Phú</t>
  </si>
  <si>
    <t>điểm Gò Da</t>
  </si>
  <si>
    <t>UBND xã Tân Thành A</t>
  </si>
  <si>
    <t>Trụ sở ấp Cây Me</t>
  </si>
  <si>
    <t>Trụ sở ấp Tham Bua</t>
  </si>
  <si>
    <t>Trụ sở ấp Chiến Thắng</t>
  </si>
  <si>
    <t>Trụ sở ấp Anh Dũng</t>
  </si>
  <si>
    <t>Trụ sở công an xã</t>
  </si>
  <si>
    <t>UBND HUYỆN TÂN HỒNG</t>
  </si>
  <si>
    <t>d.</t>
  </si>
  <si>
    <t>e.</t>
  </si>
  <si>
    <t>VII.</t>
  </si>
  <si>
    <t>Trường Tiểu học Bình Thành 3; xã Bình Thành, huyện Thanh Bình</t>
  </si>
  <si>
    <t>- Dự kiến đấu giá QSDĐ, có thu tiền SDĐ hoặc đấu giá cho thuê đất.</t>
  </si>
  <si>
    <t>Trường Tiểu học Thị trấn 2 (điểm Đình Tân Phú), khóm Tân Thuận, thị trấn Thanh Bình, huyện Thanh Bình</t>
  </si>
  <si>
    <t>- Dự kiến đấu giá QSDĐ, có thu tiền SDĐ.</t>
  </si>
  <si>
    <t>Trường Mẫu giáo Tân Thạnh (điểm Đình Tân Thạnh); ấp Trung, xã Tân Thạnh, huyện Thanh Bình</t>
  </si>
  <si>
    <t>Trường Mẫu giáo Tân Huề, điểm ấp Tân Bình Thượng, xã Tân Huề, huyện Thanh Bình</t>
  </si>
  <si>
    <t xml:space="preserve">- Do trước đây tạm mượn đất trường Tiểu học Tân huề 2, trường Mẫu giáo đã được xây dựng mới, phải bàn giao trả lại nhà, đất cho trường Tiểu học Tân huề 2. </t>
  </si>
  <si>
    <t>Trường Mẫu giáo Tân Huề, điểm ấp Tân Bình Hạ, xã Tân Huề, huyện Thanh Bình</t>
  </si>
  <si>
    <t>Trường Mẫu giáo Tân Bình, điểm ấp Tân Hội, xã Tân Bình, huyện Thanh Bình</t>
  </si>
  <si>
    <t>Trường Tiểu học Tân Long 1, ấp Tân Thạnh, xã Tân Long, huyện Thanh Bình</t>
  </si>
  <si>
    <t>- Đang đề xuất cấp có thẩm quyền thành lập khu tái định cư.</t>
  </si>
  <si>
    <t>giao lại cho Ban QLDA và PTQĐ quản lý, xử lý</t>
  </si>
  <si>
    <t xml:space="preserve">Trường tiểu học Tân Huề 2, ấp Tân Bình Hạ (điểm cũ), xã Tân Huề, huyện Thanh Bình </t>
  </si>
  <si>
    <t>Trường Tiểu học Bình Tấn 1, điểm ấp 2, xã Bình Tấn, huyện Thanh Bình</t>
  </si>
  <si>
    <t>Trường Tiểu học Bình Tấn 1, điểm ấp 4, xã Bình Tấn, huyện Thanh Bình</t>
  </si>
  <si>
    <t>Trường Mẫu giáo Phú Mỹ, điểm khóm Phú Mỹ, thị trấn Thanh Bình</t>
  </si>
  <si>
    <t>Giao lại cho UBND thị trấn Thanh Bình quản lý</t>
  </si>
  <si>
    <t>Trường Tiểu học Tân Mỹ 1, điểm Cái Tre ấp 1, xã Tân Mỹ, huyện Thanh Bình</t>
  </si>
  <si>
    <t>Giao lại cho UBND xã Tân Mỹ quản lý</t>
  </si>
  <si>
    <t>Trụ sở UBND xã Tân Hoà (trụ sở cũ ấp Tân Dinh xã Tân Hoà), xã Tân Hoà, huyện Thanh Bình</t>
  </si>
  <si>
    <t>Giao lại cho UBND xã Tân Hoà quản lý</t>
  </si>
  <si>
    <t>VIII.</t>
  </si>
  <si>
    <t>UBND HUYỆN THANH BÌNH</t>
  </si>
  <si>
    <t>Điểm phụ ấp 1</t>
  </si>
  <si>
    <t>Trụ sở làm việc cũ của Huyện uỷ</t>
  </si>
  <si>
    <t>Khóm 5, thị trấn Tràm Chim</t>
  </si>
  <si>
    <t>Ủy ban Mặt trận tổ quốc Viêt Nam huyện</t>
  </si>
  <si>
    <t>Hội Cựu chiến binh huyện</t>
  </si>
  <si>
    <t>Hội Nông dân huyện</t>
  </si>
  <si>
    <t>Đoàn Thanh niên Cộng sản</t>
  </si>
  <si>
    <t>Đoàn Thanh niên Cộng sản HCM (trụ sở Nhà thiếu nhi)</t>
  </si>
  <si>
    <t>Trụ sở làm việc cũ của Phòng giao dịch Ngân hàng Chính sách xã hội</t>
  </si>
  <si>
    <t>Văn phòng HĐND&amp;UBND huyện</t>
  </si>
  <si>
    <t>Phòng Kinh tế và Hạ Tầng (cũ)</t>
  </si>
  <si>
    <t>Thanh tra (cũ)</t>
  </si>
  <si>
    <t>Phòng Tài chính - Kế hoạch</t>
  </si>
  <si>
    <t>Phòng Văn hóa - Thông tin và Trung tâm văn hóa - Thể thao</t>
  </si>
  <si>
    <t>Trung tâm Bồi dưỡng Chính trị</t>
  </si>
  <si>
    <t>Phòng Giáo dục và Đào tạo</t>
  </si>
  <si>
    <t>Trung tâm Giáo dục ngề nghiệp</t>
  </si>
  <si>
    <t>Trường Tiểu học Tràm Chim 1</t>
  </si>
  <si>
    <t>Khóm 5, thị trấn Tràm Chim (điểm phụ)</t>
  </si>
  <si>
    <t>UBND HUYỆN THÁP MƯỜI</t>
  </si>
  <si>
    <t>Trường Tiểu học Đốc Binh Kiều 2</t>
  </si>
  <si>
    <t>Trường Tiểu học Đốc Binh Kiều 3</t>
  </si>
  <si>
    <t>Trường Tiểu học Tân Kiều 1</t>
  </si>
  <si>
    <t>Trường Tiểu học Hưng Thạnh 2</t>
  </si>
  <si>
    <t>Trường Tiểu học Thạnh Lợi 1</t>
  </si>
  <si>
    <t>Trường Mẫu giáo Mỹ An
(điểm chính cũ)</t>
  </si>
  <si>
    <t>Trường Mẫu giáo Hưng Thạnh
(điểm chợ)</t>
  </si>
  <si>
    <t>Trường Mẫu giáo Mỹ Đông</t>
  </si>
  <si>
    <t>Trường Tiểu học Mỹ An 2
(điểm một)</t>
  </si>
  <si>
    <t>Trường Tiểu học Mỹ Đông 2
(điểm chính)</t>
  </si>
  <si>
    <t>Trường Tiểu học Mỹ Quí 2
(điểm Hoa Hướng Dương)</t>
  </si>
  <si>
    <t>Trường Tiểu học Mỹ Quí 4
(điểm Trạm bơm)</t>
  </si>
  <si>
    <t>Trường Tiểu học Tân Kiều 2
(điểm Gò Tháp)</t>
  </si>
  <si>
    <t>Trường Tiểu học Trường Xuân 2
(điểm kênh An Phong)</t>
  </si>
  <si>
    <t>Trường Tiểu học Trường Xuân 2
(điểm kênh An Tiến)</t>
  </si>
  <si>
    <t>Trường Tiểu học Thạnh Lợi 2
(điểm An Tiến)</t>
  </si>
  <si>
    <t>Ủy ban nhân dân xã Thạnh Lợi</t>
  </si>
  <si>
    <t>Trường Mầm non Thanh Mỹ 1</t>
  </si>
  <si>
    <t>Trường Mầm non Phú Điền</t>
  </si>
  <si>
    <t>Trường Tiểu học Mỹ An 2</t>
  </si>
  <si>
    <t>Trường Tiểu học Trường Xuân 1</t>
  </si>
  <si>
    <t>Trường Tiểu học Mỹ Đông</t>
  </si>
  <si>
    <t>Trường Tiểu học Phú Điền điểm 01 cũ</t>
  </si>
  <si>
    <t>Trường Tiểu học Phú Điền điểm 02 cũ</t>
  </si>
  <si>
    <t>Trường Tiểu học Phú Điền điểm 03 cũ</t>
  </si>
  <si>
    <t>Kho Phú Điền</t>
  </si>
  <si>
    <t>Thu hồi giaoBan QLDA&amp;PTQĐ huyện</t>
  </si>
  <si>
    <t>Kho Mỹ An</t>
  </si>
  <si>
    <t>IX.</t>
  </si>
  <si>
    <t xml:space="preserve">Trụ sở khu hành chính UBND huyện (cũ), khóm Thượng 1, thị trấn Thường Thới Tiền  </t>
  </si>
  <si>
    <t>Trường Tểu học Thường Phước 1 địa chỉ: ấp 3 xã Thường Phước 1</t>
  </si>
  <si>
    <t>Xin điều chỉnh giao UBND xã Thường Phước 1 quản lý</t>
  </si>
  <si>
    <t>Trưường Mẫu giáo Thường Phước 2 Địa chỉ: ấp 3, xã Thường Phước 2</t>
  </si>
  <si>
    <t>Xin điều chỉnh giao UBND xã Thường Phước 2 quản lý</t>
  </si>
  <si>
    <t>Trường Mẫu giáo Thường Thới Tiền địa điểm Khóm Thượng 1, thị trấn Thường Thới Tiền</t>
  </si>
  <si>
    <t>Xin điều chỉnh phương án giao cho UBND thị trấn Thường Thới Tiền quản lý, xử lý</t>
  </si>
  <si>
    <t>Xin điều chỉnh phương án giao cho UBND Phú Thuận B quản lý, xử lý</t>
  </si>
  <si>
    <t>Xin điều chỉnh phương án giao cho UBND xã Long Khánh B quản lý, xử lý</t>
  </si>
  <si>
    <t>Giao UBND huyện quản lý, xử lý</t>
  </si>
  <si>
    <t>Trường Tiểu học Thường Thới Tiền 1, Khóm Thượng 2 thị trấn Thường Thới Tiền</t>
  </si>
  <si>
    <t xml:space="preserve">Trường Tiểu học Thường Lạc 2, ấp 1, xã Thường Lạc </t>
  </si>
  <si>
    <t>Trường Tiểu học Long Khánh A4 Địa chỉ Ấp Long Tả, xã Long Khánh A</t>
  </si>
  <si>
    <t xml:space="preserve">Ban Quản lý dự án và PTQĐ </t>
  </si>
  <si>
    <t>Bán đấu giá</t>
  </si>
  <si>
    <t>Trụ sở ấp Bình Hưng cũ</t>
  </si>
  <si>
    <t>Dự kiến hoàn thành năm 2025</t>
  </si>
  <si>
    <t>Chợ Mương Nhà Máy</t>
  </si>
  <si>
    <t>Khu lương thực cũ (An Bình A)</t>
  </si>
  <si>
    <t>I</t>
  </si>
  <si>
    <t>CƠ SỞ NHÀ, ĐẤT THUỘC THÀNH PHỐ QUẢN LÝ</t>
  </si>
  <si>
    <t>Trường Mầm non Bình Minh</t>
  </si>
  <si>
    <t>Trường Tiểu học Phạm Ngũ Lão</t>
  </si>
  <si>
    <t>2110,8</t>
  </si>
  <si>
    <t>Trường THCS Thống Linh 
(Tiền thân Trường phổ thông cấp II, Mỹ Tân)</t>
  </si>
  <si>
    <t>Trường Mầm Non Hương Sen</t>
  </si>
  <si>
    <t>Trường Tiểu học Nguyễn Bỉnh Khiêm (Tiền thân của Trường tiểu học Mỹ Tân)</t>
  </si>
  <si>
    <t>Lê Thánh Tông 
(Tiền thân Trường TH Tân Thuận Tây 2)</t>
  </si>
  <si>
    <t>Mặt trận tổ quốc và các tổ chức chính trị - xã hội Thành phố</t>
  </si>
  <si>
    <t>Trường Tiểu học Phan Chu Trinh (Tiền thân của trường tiểu học P6C)</t>
  </si>
  <si>
    <t>Trường Tiểu học Nguyễn Bỉnh Khiêm (Tiền thân của trường tiểu học Mỹ Tân)</t>
  </si>
  <si>
    <t>Trường Tiểu học Kim Đồng (Tiền thân Trường Tiểu học A, phường 3)</t>
  </si>
  <si>
    <t>Nguyễn Viết Xuân 
(Tiền thân Trường TH  Tân Thuận Tây 1)</t>
  </si>
  <si>
    <t>Trường Tiểu học Võ Thị Sáu</t>
  </si>
  <si>
    <t>Trường Mầm Non Hòa Thuận</t>
  </si>
  <si>
    <t>Trường TH Nguyễn Trung Trực</t>
  </si>
  <si>
    <t>Trường TH Tân Thuận Tây 
(Tiền thân của Trường Tân Thuận Tây 3)</t>
  </si>
  <si>
    <t>Trường THCS Phạm Hữu Lầu
(Tiền thân Trường THCS P6)</t>
  </si>
  <si>
    <t>Trường Mầm Non Hoa Sữa</t>
  </si>
  <si>
    <t>Trường Tiểu học Trưng Vương</t>
  </si>
  <si>
    <t>UBND Phường Mỹ Phú
(Ban nhân khóm Mỹ Tây củ)</t>
  </si>
  <si>
    <t>Tiếp tục quản lý theo quy định</t>
  </si>
  <si>
    <t>Trường TH Phan Chu Trinh (điểm Cây Điệp)</t>
  </si>
  <si>
    <t>Khu đất Trường THCS Nguyễn Khuyến cũ, phường 6</t>
  </si>
  <si>
    <t>II</t>
  </si>
  <si>
    <t>CƠ SỞ NHÀ, ĐẤT TỈNH GIAO VỀ THÀNH PHỐ QUẢN LÝ, XỬ LÝ</t>
  </si>
  <si>
    <t>Trường THPT Thành phố Cao Lãnh (điểm cũ)</t>
  </si>
  <si>
    <t>Thành phố đã thực hiện thủ tục thanh lý tài sản trên đất và tiếp tục quản lý, xử lý theo quy định</t>
  </si>
  <si>
    <t>Khu đất của TT kỹ thuật thí nghiệm và ứng dụng khoa học công nghệ</t>
  </si>
  <si>
    <t>Khu đất Sở Tư pháp cũ</t>
  </si>
  <si>
    <t>UBND THÀNH PHỐ CAO LÃNH</t>
  </si>
  <si>
    <t>Ban quản lý dự án và Phát triển quỹ đất huyện Châu Thành</t>
  </si>
  <si>
    <t>Địa chỉ: ấp An Phú, xã An Nhơn, huyện Châu Thành. tỉnh Đồng Tháp</t>
  </si>
  <si>
    <t>Chờ chủ trương UBND Huyện phê duyệt phương án khai thác</t>
  </si>
  <si>
    <t>Địa chỉ: ấp An Hưng, xã An Khánh, huyện Châu Thành. tỉnh Đồng Tháp</t>
  </si>
  <si>
    <t>Địa chỉ: ấp Tân Thanh, xã Tân Phú, huyện Châu Thành. tỉnh Đồng Tháp</t>
  </si>
  <si>
    <t>Bán tài sản trên đất, chuyển nhượng QSDĐ</t>
  </si>
  <si>
    <t>Chờ chủ trương UBND Huyện phê duyệt phương án đấu giá khai thác</t>
  </si>
  <si>
    <t>Địa chỉ: ấp Phú Nhuận, xã Tân Nhuận Đông, huyện Châu Thành. tỉnh Đồng Tháp</t>
  </si>
  <si>
    <t>Chuyển nhượng QSDĐ</t>
  </si>
  <si>
    <t>Đã thông bán bán đấu giá 02 lần nhưng không có khách hàng tham gia</t>
  </si>
  <si>
    <t>Trường Tiểu học Hòa Tân 2</t>
  </si>
  <si>
    <t>Chuyển giao về địa phương  quản lý, xử lý</t>
  </si>
  <si>
    <t>Trường Tiểu học An Nhơn</t>
  </si>
  <si>
    <t>Trường Mẫu giáo An Hiệp</t>
  </si>
  <si>
    <t>Địa chỉ: Điểm Cái Xếp, ấp Tân Thạnh, xã An Nhơn, huyện Châu Thành tỉnh Đồng Tháp</t>
  </si>
  <si>
    <t>Trường Tiểu học Tân Xuân</t>
  </si>
  <si>
    <t xml:space="preserve">Trường Tiểu học An Hiệp </t>
  </si>
  <si>
    <t>Điều chuyển sang Ủy ban nhân dân xã An Hiệp quản lý, sử dụng</t>
  </si>
  <si>
    <t>UBND HUYỆN CHÂU THÀNH</t>
  </si>
  <si>
    <t>X.</t>
  </si>
  <si>
    <t>XI.</t>
  </si>
  <si>
    <t>UBND HUYỆN CAO LÃNH</t>
  </si>
  <si>
    <t>A</t>
  </si>
  <si>
    <t xml:space="preserve"> Đơn vị sự nghiệp</t>
  </si>
  <si>
    <t>1</t>
  </si>
  <si>
    <t>Thu hồi giao cho UBND huyện Cao Lãnh quản lý</t>
  </si>
  <si>
    <t>Trạm cấp nước 120m2</t>
  </si>
  <si>
    <t>B</t>
  </si>
  <si>
    <t>Các trường học: 60 trường</t>
  </si>
  <si>
    <t>Ngành học Mầm non</t>
  </si>
  <si>
    <t>Trường Mầm non Thị trấn Mỹ Thọ</t>
  </si>
  <si>
    <t>Điểm Mỹ Thới</t>
  </si>
  <si>
    <t>Chuyển về địa phương quản lý</t>
  </si>
  <si>
    <t>Trường Mầm non Ba Sao</t>
  </si>
  <si>
    <t>Không sử dụng, đã trả lại địa phương quản lý</t>
  </si>
  <si>
    <t>Trường Mầm non Tân Nghĩa</t>
  </si>
  <si>
    <t>Ấp 3, xã Tân Nghĩa, huyện Cao Lãnh, Đồng Tháp (điểm kinh Ông Kho)</t>
  </si>
  <si>
    <t>Không còn nhu cầu sử dụng, đề bàn giao quyền sử dụng đất cho UBND xã quản lý sủ dụng</t>
  </si>
  <si>
    <t>Trường Mầm non Mỹ Hiệp</t>
  </si>
  <si>
    <t>Ngành học Tiểu học: 23 trường</t>
  </si>
  <si>
    <t>Trường Tiểu học Gáo Giồng</t>
  </si>
  <si>
    <t>Trường TH Gáo Giồng (điểm đồn)</t>
  </si>
  <si>
    <t>Trường Tiểu học Phương Thịnh 1</t>
  </si>
  <si>
    <t xml:space="preserve">Điểm phụ, ấp 4 </t>
  </si>
  <si>
    <t>Giao về địa phương quản lý</t>
  </si>
  <si>
    <t>Điểm phụ, ấp 3</t>
  </si>
  <si>
    <t>Điểm phụ, ấp 1</t>
  </si>
  <si>
    <t>Trường Tiểu học Bình Thạnh 1</t>
  </si>
  <si>
    <t>Không sử dụng, đã làm thủ tục trả lại địa phương.</t>
  </si>
  <si>
    <t>Trường Tiểu học Bình Thạnh 2</t>
  </si>
  <si>
    <t>Trường Tiểu học Ba Sao 2</t>
  </si>
  <si>
    <t>Giao về UBND huyện quản lý</t>
  </si>
  <si>
    <t>III</t>
  </si>
  <si>
    <t xml:space="preserve">Ngành học Trung học cơ sở: </t>
  </si>
  <si>
    <t>Trường THPT Kiến Văn</t>
  </si>
  <si>
    <t>Điểm Khánh Mỹ A
-Địa chỉ:  
ấp Khánh Mỹ A, xã Tân Khánh Trung</t>
  </si>
  <si>
    <t>Trường MN Định Yên (Điểm An Khương)
-Địa chỉ: ấp An Khương, xã Định Yên</t>
  </si>
  <si>
    <t xml:space="preserve">Kho lưu trữ quốc gia Vĩnh Thạnh
-Xã Vĩnh Thạnh </t>
  </si>
  <si>
    <t>Điều chuyển Giao cho Ban QLDA và PTQĐ Lấp Vò quản lý khai thác</t>
  </si>
  <si>
    <t>Đang đo đạc lại từ năm 2021 cho đến nay, đồng thời còn một số hộ dân khiếu nại đòi lại đất</t>
  </si>
  <si>
    <t>Trụ sở Nhà khách, khu vực nhà ăn, nhà bếp, WC, kho của Văn phòng Hội đồng nhân dân và Ủy ban nhân dân huyện</t>
  </si>
  <si>
    <t>Địa chỉ: Điểm Giồng Nổi, ấp Hòa An, xã Hòa Tân, huyện Châu Thành tỉnh Đồng Tháp</t>
  </si>
  <si>
    <t>Địa chỉ: Điểm Cái Xếp, ấp Tân Thạnh, xã An Nhơn, huyện Châu Thành tỉnh ĐT</t>
  </si>
  <si>
    <t>Địa chỉ: ấp Tân Hòa, xã An Hiệp huyện Châu Thành tỉnh Đồng Tháp</t>
  </si>
  <si>
    <t>Địa chỉ: Điểm Hội Xuân, ấp An Hòa, xã An Hiệp huyện Châu Thành tỉnh Đồng Tháp</t>
  </si>
  <si>
    <t>Địa chỉ: Điểm Tân Lễ, ấp Tân Hòa, xã An Hiệp huyện Châu Thành tỉnh Đồng Tháp</t>
  </si>
  <si>
    <t>Diện tích 
nhà (m2)</t>
  </si>
  <si>
    <t>Đề xuất 
Phương án đấu giá</t>
  </si>
  <si>
    <t>giao ĐP xử lý</t>
  </si>
  <si>
    <t>thu hồi</t>
  </si>
  <si>
    <t>Quy hoạch đường giao thông</t>
  </si>
  <si>
    <t>Quy hoạch chung khu Công nghiệp</t>
  </si>
  <si>
    <t>điều chuyển</t>
  </si>
  <si>
    <t>Trường Tiểu học Long Thuận 2, 
ấp Long Hưng, xã Long Thuận</t>
  </si>
  <si>
    <t>Trường Tiểu học Phú Thuận B3, 
địa chỉ ấp Phú Lợi A xã Phú Thuận B</t>
  </si>
  <si>
    <t>Trường Tiểu học Long Khánh B1, 
ấp Long Thái, xã Long Khánh B</t>
  </si>
  <si>
    <t xml:space="preserve">Trường Tiểu học Long Thuận 4, 
ấp Long Hòa xã Long Thuận </t>
  </si>
  <si>
    <t>Trường Tiểu học Long Khánh A3, 
Ấp Long Hậu, xã Long Khánh A</t>
  </si>
  <si>
    <t>Trường Mẫu giáo Long Khánh A, 
Ấp Long Tả, xã Long Khánh A</t>
  </si>
  <si>
    <t>b</t>
  </si>
  <si>
    <t>a</t>
  </si>
  <si>
    <t>01</t>
  </si>
  <si>
    <t>02</t>
  </si>
  <si>
    <t>03</t>
  </si>
  <si>
    <t>04</t>
  </si>
  <si>
    <t>05</t>
  </si>
  <si>
    <t>06</t>
  </si>
  <si>
    <t>07</t>
  </si>
  <si>
    <t>08</t>
  </si>
  <si>
    <t>09</t>
  </si>
  <si>
    <t>11</t>
  </si>
  <si>
    <t>12</t>
  </si>
  <si>
    <t>13</t>
  </si>
  <si>
    <t>Giao cho UBND xã Tân Huề quản lý và sử dụng</t>
  </si>
  <si>
    <t>UBND xã Bình Tấn (Trụ sở nhà văn hóa ấp 4)</t>
  </si>
  <si>
    <t>Trường Mẫu Giáo Tân Huề</t>
  </si>
  <si>
    <t>ấp Tân Bình Hạ, xã Tân Huề</t>
  </si>
  <si>
    <t xml:space="preserve">ấp Tân An (điểm cồn cát), xã Tân Huề, huyện Thanh Bình </t>
  </si>
  <si>
    <t>giao lại cho Ban QLDA và PTQĐ thực hiện bán đấu giá</t>
  </si>
  <si>
    <t>ấp Tân An, xã Tân Huề</t>
  </si>
  <si>
    <t>ấp Tân Phong, xã Tân Huề</t>
  </si>
  <si>
    <t>Giao lại cho UBND xã Tân Long quản lý</t>
  </si>
  <si>
    <t>Trường MG Tân Long ấp Thạnh An, xã Tân Long</t>
  </si>
  <si>
    <t>Trường Mẫu giáo Thị Trấn(điểm khóm Phú Mỹ)</t>
  </si>
  <si>
    <t>Giao lại cho UBND thị trấn Thanh Bình  quản lý</t>
  </si>
  <si>
    <t>Trường tiểu học Bình Tấn 2 điểm kênh ngang ấp 3, xã Bình Tấn)</t>
  </si>
  <si>
    <t>Giao lại cho UBND xã Bình Tấn quản lý</t>
  </si>
  <si>
    <t>Trường tiểu học Tân Huề 1ấp Tân An, xã Tân Huề</t>
  </si>
  <si>
    <t>Giao cho UBND xã Tân Huề quản lý</t>
  </si>
  <si>
    <t>Trường tiểu học Tân Huề 2 Điểm A, B cũ, ấp Tân Bình Hạ</t>
  </si>
  <si>
    <t>Trường tiểu học Tân Huề 2 Điểm D cũ, ấp Tân Bình Hạ</t>
  </si>
  <si>
    <t>Trường Tiểu Học Tân Thạnh 2 ấp Tây, xã Tân Thạnh</t>
  </si>
  <si>
    <t>Giao cho UBND xã Tân Thạnh quản lý</t>
  </si>
  <si>
    <t>Trường Tiểu học Bình Tấn 2 Ấp 1, xã Bình Tấn</t>
  </si>
  <si>
    <t>Một phần Trường Trung cấp Thanh BìnhTT,Thanh Bình</t>
  </si>
  <si>
    <t xml:space="preserve">giao lại cho Ban QLDA và PTQĐ quản lý </t>
  </si>
  <si>
    <t>XII</t>
  </si>
  <si>
    <t>10</t>
  </si>
  <si>
    <t>14</t>
  </si>
  <si>
    <t>15</t>
  </si>
  <si>
    <t>16</t>
  </si>
  <si>
    <t>17</t>
  </si>
  <si>
    <t>18</t>
  </si>
  <si>
    <t>19</t>
  </si>
  <si>
    <t>20</t>
  </si>
  <si>
    <t>21</t>
  </si>
  <si>
    <t>22</t>
  </si>
  <si>
    <t>23</t>
  </si>
  <si>
    <t>24</t>
  </si>
  <si>
    <t>25</t>
  </si>
  <si>
    <t>26</t>
  </si>
  <si>
    <t>27</t>
  </si>
  <si>
    <t>giao lại cho Ban QLD và PTQĐ quản lý, xử lý</t>
  </si>
  <si>
    <t>Điểm Cả Xiêm (ấp Cả Găng, xã Bình Phú)</t>
  </si>
  <si>
    <t>giao về cho địa phương quản lý, xử lý</t>
  </si>
  <si>
    <t>Điểm Gò Ôỉ (ấp Long Sơn, xã Thông Bình)</t>
  </si>
  <si>
    <t>Trường Tiểu học Thông Bình 1</t>
  </si>
  <si>
    <t>Điểm lộ 30 (ấp Thị, xã Thông Bình)</t>
  </si>
  <si>
    <t>Điểm Chiến Thắng 3 - Ấp Chiến Thắng, xã Tân Thành A</t>
  </si>
  <si>
    <t>Điểm Chiến Thắng 4 - Ấp Cây Me, xã Tân Thành A (Tân Thành - Lò Gạch)</t>
  </si>
  <si>
    <t>Điểm Gò Rượu (ấp Công Tạo, xã Bình Phú)</t>
  </si>
  <si>
    <t>Trường Mầm non Thông Bình</t>
  </si>
  <si>
    <t>Điểm Mương Tám Cọp (Ấp Chòi Mòi, xã Thông Bình)</t>
  </si>
  <si>
    <t>Trường Mầm non Tân Thành A</t>
  </si>
  <si>
    <t>Điểm Cây Duối (ấp Cây Me, xã Tân Thành)</t>
  </si>
  <si>
    <t>Điểm Tân Thành-Lò Gạch (ấp Cây Me, xã Tân Thành)</t>
  </si>
  <si>
    <t>Trường MG Tân Thành A</t>
  </si>
  <si>
    <t>Điểm ấp Thi Sơn</t>
  </si>
  <si>
    <t>Trường MG Tân Công Chí</t>
  </si>
  <si>
    <t>Điểm Rọc Muống (Ấp Rọc Muống, xã Tân Công Chí)</t>
  </si>
  <si>
    <t>Trường TH Tân Hộ Cơ 2</t>
  </si>
  <si>
    <t>Điểm Việt Thược (Ấp Đuôi Tôm -Xã Tân Hộ Cơ)</t>
  </si>
  <si>
    <t>Trường TH Tân Thành A2</t>
  </si>
  <si>
    <t>Ấp Thi Sơn (Ấp Thi Sơn, xã Tân Thành A)</t>
  </si>
  <si>
    <t>điểm Thi Sơn 3 (ấp Tham Bua, xã Tân Thành A)</t>
  </si>
  <si>
    <t>Trường TH Tân Công Chí 2</t>
  </si>
  <si>
    <t>Điểm Quyết Thắng Ấp Rộc Muống, xã TCC)</t>
  </si>
  <si>
    <t>Trường TH Giồng Găng</t>
  </si>
  <si>
    <t>Điểm Dân Lập (ấp Tân Bảnh xã Tân Phước)</t>
  </si>
  <si>
    <t>Điểm Sa Rài (ấp Tân Bảnh xã Tân Phước)</t>
  </si>
  <si>
    <t>Trường TH Tân Thành B2</t>
  </si>
  <si>
    <t>Điểm 2 (Ấp 1, xã Tân Thành B)</t>
  </si>
  <si>
    <t>Trường TH-THCS Thống Nhất</t>
  </si>
  <si>
    <t>Điểm Thống Nhất 1 (ấp Thống Nhất, xã Bình Phú)</t>
  </si>
  <si>
    <t>Điểm Thống Nhất 2 (ấp Thống Nhất, xã Bình Phú)</t>
  </si>
  <si>
    <t>Trụ sở UBND thị trấn Sa Rài</t>
  </si>
  <si>
    <t>khóm 2 thị trấn Sa Rài</t>
  </si>
  <si>
    <t>Điểm Ba Lê Hiếu 
(ấp Thị, xã Thông Bình)</t>
  </si>
  <si>
    <t>Điểm Rọc Muống
 (Ấp 3, xã Tân Thành B)</t>
  </si>
  <si>
    <t>Điểm Thi Sơn 2 - Ấp Thi Sơn, 
xã Tân Thành A</t>
  </si>
  <si>
    <t>giao ĐP 
xử lý</t>
  </si>
  <si>
    <t xml:space="preserve">Hộ dân đang lấn chiếm </t>
  </si>
  <si>
    <t xml:space="preserve">Đang  lập phương án đấu giá </t>
  </si>
  <si>
    <t xml:space="preserve">Đã bàn giao cho UBND phường </t>
  </si>
  <si>
    <t>Giao Ban QLDA và PTQĐ quản  lý khai thác</t>
  </si>
  <si>
    <t xml:space="preserve">Giao cho UBND xã Định Yên Khai thác </t>
  </si>
  <si>
    <t>Nhà dân lấn chiếm</t>
  </si>
  <si>
    <t xml:space="preserve">Nhà dân lấn chiếm </t>
  </si>
  <si>
    <t>Giao lại cho Ban QLD và PTQĐ quản lý, xử lý</t>
  </si>
  <si>
    <t>Giao lại cho Ban QLD và PTQĐ quản lý, 
xử lý</t>
  </si>
  <si>
    <t xml:space="preserve">Thu hồi giao Trung tâm phát triển quỹ đất huyện Tháp Mười </t>
  </si>
  <si>
    <t>Thu hồi giao Trung tâm phát triển quỹ đất huyện Tháp Mười</t>
  </si>
  <si>
    <t xml:space="preserve">Thu hồi giao Trung tâm phát triển quỹ đất huyện </t>
  </si>
  <si>
    <t xml:space="preserve">Thu hồi giao Ban quản lý dự án và Phát triển quỹ đất huyện </t>
  </si>
  <si>
    <t xml:space="preserve">Thu hồi giao UBND huyện </t>
  </si>
  <si>
    <t>TỔNG CỘNG</t>
  </si>
  <si>
    <t>Trường TH Lý Thường Kiệt (cơ sở 1)</t>
  </si>
  <si>
    <t>UBND Phường 2 (Trụ sở Ban chỉ huy Quân Sự phường tại Đường Nguyễn Văn Trỗi)</t>
  </si>
  <si>
    <t>Đã đề xuất phương án điều chuyển về địa phương quản lý, xử lý</t>
  </si>
  <si>
    <t xml:space="preserve">Đang thực hiện quy trình đấu giá </t>
  </si>
  <si>
    <t>Đang triển khai thực hiện dự án Khu DC Khóm Mỹ Thượng</t>
  </si>
  <si>
    <t>Trung tâm Y tế huyện Lấp Vò</t>
  </si>
  <si>
    <t>TTDSKHHGĐ</t>
  </si>
  <si>
    <t>TYT Tân Mỹ củ</t>
  </si>
  <si>
    <t>TYT Bình Thành củ</t>
  </si>
  <si>
    <t>Trung tâm Y tế huyện Tân Hồng</t>
  </si>
  <si>
    <t>Cơ sở 2</t>
  </si>
  <si>
    <t>Trung tâm Y tế huyện Tháp Mười</t>
  </si>
  <si>
    <t>TYT Trường Xuân</t>
  </si>
  <si>
    <t>Chuyển giao về đia phương quản lý</t>
  </si>
  <si>
    <t>Trung tâm Y tế huyện Tam Nông</t>
  </si>
  <si>
    <t>Trạm y tế Phú Thành A</t>
  </si>
  <si>
    <t>Trạm y tế Phú Đức</t>
  </si>
  <si>
    <t>Chuyển giao
 về địa phương
 quản lý</t>
  </si>
  <si>
    <t>Trung tâm Y tế thành phố Hồng Ngự</t>
  </si>
  <si>
    <t xml:space="preserve">Trung tâm Dân số
 Kế hoạch hóa gia đình </t>
  </si>
  <si>
    <t>Chuyển giao về cho  địa phương quản lý, sử dụng</t>
  </si>
  <si>
    <t>Trạm Y tế xã 
Tân Hội (cũ)</t>
  </si>
  <si>
    <t>Trung Tâm Y Tế Huyện Hồng Ngự</t>
  </si>
  <si>
    <t>Trạm Y tế xã Long Thuận (bờ đập), ấp Long Thạnh, Xã Long Thuận, Huyện Hồng Ngự, Tỉnh Đồng Tháp</t>
  </si>
  <si>
    <t>Chuyển giao về địa phương quản lý</t>
  </si>
  <si>
    <t>SỞ Y TẾ</t>
  </si>
  <si>
    <t xml:space="preserve">Nhà tập thể Sở Tài chính </t>
  </si>
  <si>
    <t>Trung tâm Trợ giúp pháp lý nhà nước tỉnh Đồng Tháp</t>
  </si>
  <si>
    <t>Nhà tập thể Trung tâm Y tế Dự phòng thành phố Cao Lãnh</t>
  </si>
  <si>
    <t>Trụ sở cũ trung tâm Y tế Dự phòng và trung tâm Chăm sóc sức khỏe sinh sản</t>
  </si>
  <si>
    <t>Trung tâm huấn luyện thuộc Sở Văn hóa Thể thao và Du lịch</t>
  </si>
  <si>
    <t>Trụ sở cũ của Ban quản lý dự án Đầu tư xây dựng Công trinh dân dụng và công nghiệp tỉnh</t>
  </si>
  <si>
    <t>Trụ sở cũ của Quỹ đầu tư phát triển tỉnh
 (Căn số 8-10)</t>
  </si>
  <si>
    <t>Cơ sở nhà đất đang thuê đo đạc - thẩm định giá trị tài sản: 12 Cơ sở</t>
  </si>
  <si>
    <t xml:space="preserve">Trụ sở cũ Trung tâm phát triển quỹ đất  </t>
  </si>
  <si>
    <t>Nhà tập thể Bệnh viện Đa khoa Sa Đéc</t>
  </si>
  <si>
    <t xml:space="preserve">Trung tâm xúc tiến Thương mại, Du lịch và Đầu tư </t>
  </si>
  <si>
    <t>Kho chứa thuốc BVTV thuộc Chi Cục BVTV</t>
  </si>
  <si>
    <t>Chi cục quản lý chất lượng nông lâm sản và thủy sản</t>
  </si>
  <si>
    <t>Trung tâm Dịch vụ việc làm (Trực thuộc Sở Lao Động-TBXH).</t>
  </si>
  <si>
    <t>Cty TNHH MTV Xổ số kiến thiết Đồng Tháp (Nhà đất do Cty quản lý thửa số 48; TBĐ số 8).</t>
  </si>
  <si>
    <t>SỞ TÀI CHÍNH</t>
  </si>
  <si>
    <t>Trụ sở cũ của Quỹ đầu tư phát triển tỉnh (Căn số 12-14)</t>
  </si>
  <si>
    <t>Cơ sở nhà đất đã thông báo bán đấu giá nhưng không có người mua: 8 Cơ sở</t>
  </si>
  <si>
    <t>A.</t>
  </si>
  <si>
    <t>CÁC NGÀNH TỈNH</t>
  </si>
  <si>
    <t>1.</t>
  </si>
  <si>
    <t>B.</t>
  </si>
  <si>
    <t>UBND HUYỆN, THỊ</t>
  </si>
  <si>
    <t>Giao 
ĐP 
xử lý</t>
  </si>
  <si>
    <t>b .</t>
  </si>
  <si>
    <t>Giao cho UBND xã Bình Tấn  lý và sử dụng</t>
  </si>
  <si>
    <t>Giao về cho địa phương quản lý, xử lý</t>
  </si>
  <si>
    <t>Trạm Y Tế cũ. Địa chỉ: phường An Hòa,
thành phố Sa Đéc</t>
  </si>
  <si>
    <t>g</t>
  </si>
  <si>
    <t>Đang thực hiện đấu giá</t>
  </si>
  <si>
    <t>3.</t>
  </si>
  <si>
    <t>4.</t>
  </si>
  <si>
    <t>5.</t>
  </si>
  <si>
    <t>6.</t>
  </si>
  <si>
    <t>7.</t>
  </si>
  <si>
    <t>8.</t>
  </si>
  <si>
    <t>9.</t>
  </si>
  <si>
    <t xml:space="preserve"> Đang lập thủ tục cấp GCN cho trạm y tế
</t>
  </si>
  <si>
    <t>(3)</t>
  </si>
  <si>
    <t xml:space="preserve">(10) </t>
  </si>
  <si>
    <t>Huyện đang xử lý tranh chấp</t>
  </si>
  <si>
    <t>Chuyển giao BQLDA &amp; PTQĐ quản lý, khai thác</t>
  </si>
  <si>
    <t>Trạm QLCL Nông lâm sản và
Thủy sản TP Sa Đéc. Địa chỉ: Khóm Tân An, Phường An Hòa, TP Sa Đéc</t>
  </si>
  <si>
    <t>Khu đất TNHH MTV Xổ số kiến thiết Đồng Tháp thửa 36; TBĐ số 5</t>
  </si>
  <si>
    <t>Văn phòng Cty TNHH MTV Xổ số kiến thiết Đồng Tháp thửa số 40. TBĐ: 29</t>
  </si>
  <si>
    <t>Nhà xe TNHH MTV Xổ số kiến thiết Đồng Tháp Cty thửa 269; TBĐ:29</t>
  </si>
  <si>
    <t>Trụ sở làm việc Đội Thuế phường 2  (Trụ sở Chi cục Thuế cũ)</t>
  </si>
  <si>
    <t xml:space="preserve">Trung tâm  Xúc tiến Thương mại Du lịch và Đầu tư </t>
  </si>
  <si>
    <t>Phòng văn hóa thông tin</t>
  </si>
  <si>
    <t>Điểm trường Mầm non (cũ)</t>
  </si>
  <si>
    <t>Thanh lý phần nhà, phần đất thu hồi giao Ban QLDA &amp;PTQĐ khai thác</t>
  </si>
  <si>
    <t xml:space="preserve">Ban Quản lý chợ và Dịch vụ công cộng </t>
  </si>
  <si>
    <t>Dãy phòng lắp ghép bến xe tạm</t>
  </si>
  <si>
    <t>Thanh lý phá dở</t>
  </si>
  <si>
    <t>UBND phường An Thạnh</t>
  </si>
  <si>
    <t>BND khóm 1 (cũ)</t>
  </si>
  <si>
    <t>Thu hồi giao Ban QLDA &amp;PTQĐ khai thác</t>
  </si>
  <si>
    <t xml:space="preserve">UBND phường An Bình A </t>
  </si>
  <si>
    <t>BND khóm An Hòa (cũ)</t>
  </si>
  <si>
    <t>BND khóm An Lợi (cũ)</t>
  </si>
  <si>
    <t>Trường Mầm non An Lạc</t>
  </si>
  <si>
    <t xml:space="preserve">Điểm Sở Thượng </t>
  </si>
  <si>
    <t>Điểm Trà Đư</t>
  </si>
  <si>
    <t>Điểm Cồng Cộc</t>
  </si>
  <si>
    <t>Điểm Cây Da</t>
  </si>
  <si>
    <t>Điểm đình ngã 3 (xây trên đất Trường TH An Lạc 1)</t>
  </si>
  <si>
    <t>Điều chuyển sang trường TH An Lạc 1 quản lý, sử dụng</t>
  </si>
  <si>
    <t xml:space="preserve">Điểm kênh Cùng </t>
  </si>
  <si>
    <t>Phòng học điểm Kênh Kháng chiến (xây trên đất trường Tiểu học An Bình B1)</t>
  </si>
  <si>
    <t>Điều chuyển sang trường Tiểu học An Bình B1 quản lý, sử dụng</t>
  </si>
  <si>
    <t>Trường Mầm non Tân Hội</t>
  </si>
  <si>
    <t>Phòng học điểm Mộc Rá  (xây trên đất BND ấp Tân Hòa, xã Tân Hội)</t>
  </si>
  <si>
    <t>Điều chuyển sang UBND xã Tân Hội</t>
  </si>
  <si>
    <t xml:space="preserve">Trường Mầm non Bình Thạnh </t>
  </si>
  <si>
    <t xml:space="preserve">Điểm Cần Sen </t>
  </si>
  <si>
    <t xml:space="preserve">Điểm 10 Độ trường </t>
  </si>
  <si>
    <t>Phòng học điểm TTLG (xây trên đất Trường TH Bình Thạnh 1)</t>
  </si>
  <si>
    <t>Điều chuyển sang trường Tiểu học Bình Thạnh 1 quản lý, sử dụng</t>
  </si>
  <si>
    <t>Trường Tiểu học An Bình A</t>
  </si>
  <si>
    <t>Điểm Nhà thờ</t>
  </si>
  <si>
    <t>Trường Tiểu học Tân Hội</t>
  </si>
  <si>
    <t>Điểm Tân Hòa Trung (cũ)</t>
  </si>
  <si>
    <t>Điểm Tân Hòa Thuận</t>
  </si>
  <si>
    <t>Điểm Bình Thành A</t>
  </si>
  <si>
    <t>Điểm Bình Lý</t>
  </si>
  <si>
    <t>Điểm Bình Thành B</t>
  </si>
  <si>
    <t>Điểm Bình Hưng (cũ)</t>
  </si>
  <si>
    <t>Điều chuyển sang UBND xã Bình Thạnh làm trụ sở ấp Bình Hưng</t>
  </si>
  <si>
    <t>Trường THCS An Thạnh</t>
  </si>
  <si>
    <t>Điểm cũ</t>
  </si>
  <si>
    <t>Thu hồi giao Ban QLDA &amp;PTQĐ thực hiện chỉnh trang đô thị An Thạnh</t>
  </si>
  <si>
    <t>Trường THCS Tân Hội</t>
  </si>
  <si>
    <t>Nhà công vụ (xây trên đất Tiểu học Tân Hội)</t>
  </si>
  <si>
    <t>Nhà vệ sinh (xây trên đất Tiểu học Tân Hội)</t>
  </si>
  <si>
    <t>Dãy nhà công vụ (02 phòng)</t>
  </si>
  <si>
    <t>Nhà đất ngân hàng nông nghiệp và PTNT (cũ)</t>
  </si>
  <si>
    <t>Thanh lý phá dở nhà, phần đất thu hồi giao Ban QLDA &amp;PTQĐ khai thác</t>
  </si>
  <si>
    <t>Nhà đất trường Chu Văn An (cũ)</t>
  </si>
  <si>
    <t>Quản lý hiện trạng do nằm trong quy hoạch dự án CDC phường An Bình A</t>
  </si>
  <si>
    <t>Nhà đất phòng Kinh tế (cũ)</t>
  </si>
  <si>
    <t>Nhà đất UBND phường An Thạnh (cũ)</t>
  </si>
  <si>
    <t>Đang lập phương án bán đấu giá QSD đất</t>
  </si>
  <si>
    <t>Nhà đất trường Mẫu giáo An Thạnh (cũ)</t>
  </si>
  <si>
    <t>Trạm Y tế (cũ), phường An Thạnh</t>
  </si>
  <si>
    <t>Điều chuyển sang UBND phường An Thạnh bố trí trụ sở làm việc BND khóm 1</t>
  </si>
  <si>
    <t>Trạm Y tế (cũ), phường An Lạc</t>
  </si>
  <si>
    <t>Trụ sở UBND xã An Bình A (cũ)</t>
  </si>
  <si>
    <t xml:space="preserve"> Trường Mầm non Cản Đất Ấp 4 xã Ba Sao</t>
  </si>
  <si>
    <t xml:space="preserve">Trường Tiểu học Mỹ Hội 1 </t>
  </si>
  <si>
    <t>ấp Bình Hòa</t>
  </si>
  <si>
    <t>Trường Tiểu học Mỹ Xương</t>
  </si>
  <si>
    <t>Điểm Khém Nhum</t>
  </si>
  <si>
    <t>Trường Tiểu học Tân Nghĩa</t>
  </si>
  <si>
    <t>Điểm Lẻ Ấp 2</t>
  </si>
  <si>
    <t>Trường Tiểu học Nhị Mỹ</t>
  </si>
  <si>
    <t>Điểm Trà Bông</t>
  </si>
  <si>
    <t>3049,8</t>
  </si>
  <si>
    <t>Trường Tiểu học Tân Hội Trung 1</t>
  </si>
  <si>
    <t>Điểm Xáng Phèn, ấp 6</t>
  </si>
  <si>
    <t>Điểm K6, ấp 5</t>
  </si>
  <si>
    <t xml:space="preserve">Giao trường THCS Mỹ Hội </t>
  </si>
  <si>
    <t>IV</t>
  </si>
  <si>
    <t>UBND CÁC XÃ</t>
  </si>
  <si>
    <t xml:space="preserve">UBND xã Bình Hàng Tây </t>
  </si>
  <si>
    <t>UBND xã Bình Hàng Tây cũ</t>
  </si>
  <si>
    <t>Trung tâm học tập công đồng cũ</t>
  </si>
  <si>
    <t>UBND xã Mỹ Long</t>
  </si>
  <si>
    <t>Đất ( trụ sở UBND xã cũ)</t>
  </si>
  <si>
    <t>Trụ sở UBND xã Gáo Giồng
 (Trụ sở cũ)</t>
  </si>
  <si>
    <t>Trạm Y tế cũ (ấp 5 Gáo Giồng)</t>
  </si>
  <si>
    <t xml:space="preserve">UBND xã Tân Hội Trung </t>
  </si>
  <si>
    <t>Trụ sở UBND xã Tân Hội Trung cũ</t>
  </si>
  <si>
    <t>UBND xã Phong Mỹ</t>
  </si>
  <si>
    <t>Trụ sở UBND cũ</t>
  </si>
  <si>
    <t>UBND xã Nhị Mỹ</t>
  </si>
  <si>
    <t>Kho Cái Chai</t>
  </si>
  <si>
    <t>f</t>
  </si>
  <si>
    <t>h</t>
  </si>
  <si>
    <t>i</t>
  </si>
  <si>
    <t>j</t>
  </si>
  <si>
    <t>k</t>
  </si>
  <si>
    <t>UBND xã Gáo Giồng</t>
  </si>
  <si>
    <t>Hình thức
 xử lý</t>
  </si>
  <si>
    <t>Dự kiến
 hình thức xử lý</t>
  </si>
  <si>
    <t>(1)</t>
  </si>
  <si>
    <t>Giao Trung tâm Dịch vụ Tài chính cho thuê tài sản công theo quy định tại mục a, khoản 1, Điều 1 của Nghị định 108 ngày 23/8/2024 của TTCP</t>
  </si>
  <si>
    <t>Đang lập 
phương án</t>
  </si>
  <si>
    <t>Đang kêu 
gọi đầu tư</t>
  </si>
  <si>
    <t>Nhà máy 
nước mặt</t>
  </si>
  <si>
    <t>Đang lập
 phương án</t>
  </si>
  <si>
    <t>Đang lập 
kế hoạch</t>
  </si>
  <si>
    <t>Đang lập
 kế hoạch</t>
  </si>
  <si>
    <t>Phòng NN&amp;PTNT (Trạm Bảo vệ thực vật cũ)</t>
  </si>
  <si>
    <t>Đang trình UBND Tỉnh xem xét, quyết định</t>
  </si>
  <si>
    <t>Giao cho Ủy ban nhân dân TP Cao Lãnh quản lý, xử lý theo quy định</t>
  </si>
  <si>
    <t>Giao cho Ủy ban nhân dân TP Sa Đéc quản lý, xử lý theo quy định</t>
  </si>
  <si>
    <t>Giao cho Ủy ban nhân dân huyện Cao Lãnh quản lý, xử lý theo quy định</t>
  </si>
  <si>
    <t>Thu hồi giao Ban QLDA&amp;PTQĐ huyện</t>
  </si>
  <si>
    <t>UBND Phường 4 (Trụ sở Ban nhân dân khóm 2 (cũ) đường Trần Thị Thu)</t>
  </si>
  <si>
    <t>Trung Tâm Y Tế thành phố Cao Lãnh</t>
  </si>
  <si>
    <t>Trạm Y tế Phường 1 cũ: Số 26, đường Nguyễn Văn Tre, khóm 3, phường 1, TP. Cao Lãnh</t>
  </si>
  <si>
    <t>197,5</t>
  </si>
  <si>
    <t>Trạm Y tế Phường 1 mới: Số 15 Lê Văn Chánh, khóm 3, phường 1 TP. Cao Lãnh</t>
  </si>
  <si>
    <t>Trạm Y tế xã Mỹ Ngãi: Tổ 12, ấp 2, xã Mỹ Ngãi,  thành phố Cao Lãnh</t>
  </si>
  <si>
    <t>263,2</t>
  </si>
  <si>
    <t>d</t>
  </si>
  <si>
    <t>Cơ sở điều trị Methadone: Số 100, đường  Nguyễn Huệ, Phường 2, TP. Cao Lãnh</t>
  </si>
  <si>
    <t>Phụ lục 2.1</t>
  </si>
  <si>
    <r>
      <t xml:space="preserve">DANH MỤC 362 CƠ SỞ NHÀ ĐẤT KHÔNG SỬ DỤNG TRÊN ĐỊA BÀN TỈNH ĐỒNG THÁP
</t>
    </r>
    <r>
      <rPr>
        <i/>
        <sz val="14"/>
        <rFont val="Times New Roman"/>
        <family val="1"/>
      </rPr>
      <t>(Kèm theo Báo cáo số 245/BC-ĐGS ngày 29 tháng 5 năm 2025 của Đoàn giám sát Thường trực Hội đồng nhân dân Tỉnh)</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</si>
</sst>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_(* #,##0.00_);_(* \(#,##0.00\);_(* &quot;-&quot;??_);_(@_)"/>
    <numFmt numFmtId="165" formatCode="_-* #,##0.00_-;\-* #,##0.00_-;_-* &quot;-&quot;??_-;_-@_-"/>
    <numFmt numFmtId="166" formatCode="_-* #,##0_-;\-* #,##0_-;_-* &quot;-&quot;??_-;_-@_-"/>
    <numFmt numFmtId="167" formatCode="#,##0.0"/>
    <numFmt numFmtId="168" formatCode="_-* #,##0\ _₫_-;\-* #,##0\ _₫_-;_-* &quot;-&quot;??\ _₫_-;_-@_-"/>
    <numFmt numFmtId="169" formatCode="00"/>
    <numFmt numFmtId="170" formatCode="_-* #,##0.0_-;\-* #,##0.0_-;_-* &quot;-&quot;??_-;_-@_-"/>
    <numFmt numFmtId="171" formatCode="_(* #,##0_);_(* \(#,##0\);_(* &quot;-&quot;??_);_(@_)"/>
    <numFmt numFmtId="172" formatCode="_-* #,##0_-;\-* #,##0_-;_-* &quot;-&quot;??_-;_-@"/>
  </numFmts>
  <fonts count="15">
    <font>
      <sz val="11"/>
      <color theme="1"/>
      <name val="Arial"/>
      <family val="2"/>
      <charset val="163"/>
      <scheme val="minor"/>
    </font>
    <font>
      <sz val="11"/>
      <color theme="1"/>
      <name val="Arial"/>
      <family val="2"/>
      <charset val="163"/>
      <scheme val="minor"/>
    </font>
    <font>
      <sz val="12"/>
      <name val="Times New Roman"/>
      <family val="1"/>
    </font>
    <font>
      <b/>
      <sz val="9"/>
      <color indexed="81"/>
      <name val="Tahoma"/>
      <family val="2"/>
    </font>
    <font>
      <sz val="9"/>
      <color indexed="81"/>
      <name val="Tahoma"/>
      <family val="2"/>
    </font>
    <font>
      <i/>
      <sz val="12"/>
      <name val="Times New Roman"/>
      <family val="1"/>
    </font>
    <font>
      <b/>
      <sz val="12"/>
      <name val="Times New Roman"/>
      <family val="1"/>
    </font>
    <font>
      <sz val="12"/>
      <name val=".VnTime"/>
    </font>
    <font>
      <sz val="11"/>
      <color theme="1"/>
      <name val="Arial"/>
      <family val="2"/>
      <scheme val="minor"/>
    </font>
    <font>
      <sz val="11"/>
      <color indexed="8"/>
      <name val="Calibri"/>
      <family val="2"/>
    </font>
    <font>
      <sz val="10"/>
      <name val="VNI-Times"/>
    </font>
    <font>
      <b/>
      <sz val="16"/>
      <name val="Times New Roman"/>
      <family val="1"/>
    </font>
    <font>
      <sz val="12"/>
      <color theme="1"/>
      <name val="Times New Roman"/>
      <family val="1"/>
    </font>
    <font>
      <b/>
      <sz val="14"/>
      <name val="Times New Roman"/>
      <family val="1"/>
    </font>
    <font>
      <i/>
      <sz val="14"/>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2">
    <xf numFmtId="0" fontId="0" fillId="0" borderId="0"/>
    <xf numFmtId="43" fontId="1" fillId="0" borderId="0" applyFont="0" applyFill="0" applyBorder="0" applyAlignment="0" applyProtection="0"/>
    <xf numFmtId="0" fontId="7" fillId="0" borderId="0"/>
    <xf numFmtId="0" fontId="8" fillId="0" borderId="0"/>
    <xf numFmtId="0" fontId="8" fillId="0" borderId="0"/>
    <xf numFmtId="0" fontId="8" fillId="0" borderId="0"/>
    <xf numFmtId="164" fontId="9" fillId="0" borderId="0" applyFont="0" applyFill="0" applyBorder="0" applyAlignment="0" applyProtection="0"/>
    <xf numFmtId="164" fontId="9" fillId="0" borderId="0" applyFont="0" applyFill="0" applyBorder="0" applyAlignment="0" applyProtection="0"/>
    <xf numFmtId="0" fontId="10" fillId="0" borderId="0"/>
    <xf numFmtId="0" fontId="10" fillId="0" borderId="0"/>
    <xf numFmtId="0" fontId="8" fillId="0" borderId="0"/>
    <xf numFmtId="0" fontId="10" fillId="0" borderId="0"/>
  </cellStyleXfs>
  <cellXfs count="156">
    <xf numFmtId="0" fontId="0" fillId="0" borderId="0" xfId="0"/>
    <xf numFmtId="3" fontId="2" fillId="0" borderId="1" xfId="0" quotePrefix="1" applyNumberFormat="1" applyFont="1" applyFill="1" applyBorder="1" applyAlignment="1">
      <alignment vertical="center" wrapText="1"/>
    </xf>
    <xf numFmtId="0" fontId="5" fillId="0" borderId="1" xfId="0" quotePrefix="1" applyFont="1" applyFill="1" applyBorder="1" applyAlignment="1">
      <alignment vertical="center" wrapText="1"/>
    </xf>
    <xf numFmtId="0" fontId="5" fillId="0" borderId="1" xfId="0" quotePrefix="1" applyFont="1" applyFill="1" applyBorder="1" applyAlignment="1">
      <alignment horizontal="center" vertical="center" wrapText="1"/>
    </xf>
    <xf numFmtId="3" fontId="6" fillId="0" borderId="1" xfId="0" applyNumberFormat="1" applyFont="1" applyFill="1" applyBorder="1" applyAlignment="1">
      <alignment vertical="center" wrapText="1"/>
    </xf>
    <xf numFmtId="3" fontId="6" fillId="0" borderId="1" xfId="0" quotePrefix="1" applyNumberFormat="1" applyFont="1" applyFill="1" applyBorder="1" applyAlignment="1">
      <alignment vertical="center" wrapText="1"/>
    </xf>
    <xf numFmtId="3"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vertical="center"/>
    </xf>
    <xf numFmtId="3" fontId="2" fillId="0" borderId="1" xfId="0" applyNumberFormat="1" applyFont="1" applyFill="1" applyBorder="1" applyAlignment="1">
      <alignment horizontal="center" vertical="center"/>
    </xf>
    <xf numFmtId="3" fontId="6" fillId="0" borderId="1" xfId="0" applyNumberFormat="1" applyFont="1" applyFill="1" applyBorder="1" applyAlignment="1">
      <alignment vertical="center"/>
    </xf>
    <xf numFmtId="3" fontId="6" fillId="0" borderId="1" xfId="0" applyNumberFormat="1" applyFont="1" applyFill="1" applyBorder="1" applyAlignment="1">
      <alignment horizontal="center" vertical="center"/>
    </xf>
    <xf numFmtId="3" fontId="2" fillId="0" borderId="1" xfId="0" quotePrefix="1" applyNumberFormat="1" applyFont="1" applyFill="1" applyBorder="1" applyAlignment="1">
      <alignment horizontal="center" vertical="center" wrapText="1"/>
    </xf>
    <xf numFmtId="166" fontId="2" fillId="0" borderId="1" xfId="1" applyNumberFormat="1" applyFont="1" applyFill="1" applyBorder="1" applyAlignment="1">
      <alignment vertical="center"/>
    </xf>
    <xf numFmtId="3" fontId="6" fillId="0" borderId="1" xfId="0" applyNumberFormat="1" applyFont="1" applyFill="1" applyBorder="1" applyAlignment="1">
      <alignment horizontal="center" vertical="center" wrapText="1"/>
    </xf>
    <xf numFmtId="3" fontId="6" fillId="0" borderId="1" xfId="0" quotePrefix="1" applyNumberFormat="1" applyFont="1" applyFill="1" applyBorder="1" applyAlignment="1">
      <alignment horizontal="center" vertical="center" wrapText="1"/>
    </xf>
    <xf numFmtId="0" fontId="6" fillId="0" borderId="1" xfId="0" quotePrefix="1" applyFont="1" applyFill="1" applyBorder="1" applyAlignment="1">
      <alignment horizontal="center" vertical="center" wrapText="1"/>
    </xf>
    <xf numFmtId="0" fontId="2" fillId="0" borderId="1" xfId="3" applyFont="1" applyFill="1" applyBorder="1" applyAlignment="1">
      <alignment vertical="center"/>
    </xf>
    <xf numFmtId="3" fontId="2" fillId="0" borderId="1" xfId="0" applyNumberFormat="1" applyFont="1" applyFill="1" applyBorder="1" applyAlignment="1">
      <alignment vertical="center"/>
    </xf>
    <xf numFmtId="3" fontId="2" fillId="0" borderId="1" xfId="0" applyNumberFormat="1" applyFont="1" applyFill="1" applyBorder="1" applyAlignment="1">
      <alignment vertical="center" wrapText="1"/>
    </xf>
    <xf numFmtId="172" fontId="2" fillId="0" borderId="1" xfId="0" applyNumberFormat="1" applyFont="1" applyFill="1" applyBorder="1" applyAlignment="1">
      <alignment vertical="center" wrapText="1"/>
    </xf>
    <xf numFmtId="172" fontId="2" fillId="0" borderId="1" xfId="0" applyNumberFormat="1" applyFont="1" applyFill="1" applyBorder="1" applyAlignment="1">
      <alignment horizontal="center" vertical="center" wrapText="1"/>
    </xf>
    <xf numFmtId="166" fontId="2" fillId="0" borderId="1" xfId="0" applyNumberFormat="1" applyFont="1" applyFill="1" applyBorder="1" applyAlignment="1">
      <alignment vertical="center"/>
    </xf>
    <xf numFmtId="0" fontId="6" fillId="0" borderId="1" xfId="0" quotePrefix="1" applyFont="1" applyFill="1" applyBorder="1" applyAlignment="1">
      <alignment horizontal="center" vertical="center"/>
    </xf>
    <xf numFmtId="0" fontId="2" fillId="0" borderId="1" xfId="4" quotePrefix="1" applyFont="1" applyFill="1" applyBorder="1" applyAlignment="1">
      <alignment vertical="center" wrapText="1"/>
    </xf>
    <xf numFmtId="0" fontId="2" fillId="0" borderId="1" xfId="4" applyFont="1" applyFill="1" applyBorder="1" applyAlignment="1">
      <alignment horizontal="center" vertical="center" wrapText="1"/>
    </xf>
    <xf numFmtId="0" fontId="2" fillId="0" borderId="1" xfId="4" applyFont="1" applyFill="1" applyBorder="1" applyAlignment="1">
      <alignment vertical="center" wrapText="1"/>
    </xf>
    <xf numFmtId="171" fontId="2" fillId="0" borderId="1" xfId="6" applyNumberFormat="1" applyFont="1" applyFill="1" applyBorder="1" applyAlignment="1">
      <alignment horizontal="center" vertical="center" wrapText="1"/>
    </xf>
    <xf numFmtId="171" fontId="2" fillId="0" borderId="1" xfId="6" quotePrefix="1" applyNumberFormat="1" applyFont="1" applyFill="1" applyBorder="1" applyAlignment="1">
      <alignment horizontal="center" vertical="center" wrapText="1"/>
    </xf>
    <xf numFmtId="0" fontId="6" fillId="0" borderId="1" xfId="0" applyFont="1" applyFill="1" applyBorder="1" applyAlignment="1">
      <alignment vertical="center" wrapText="1"/>
    </xf>
    <xf numFmtId="0" fontId="2" fillId="0" borderId="1" xfId="0" quotePrefix="1" applyFont="1" applyFill="1" applyBorder="1" applyAlignment="1">
      <alignment vertical="center" wrapText="1"/>
    </xf>
    <xf numFmtId="0" fontId="6" fillId="0" borderId="1" xfId="0" quotePrefix="1" applyFont="1" applyFill="1" applyBorder="1" applyAlignment="1">
      <alignment vertical="center" wrapText="1"/>
    </xf>
    <xf numFmtId="0" fontId="5" fillId="0" borderId="0" xfId="0" applyFont="1" applyFill="1" applyAlignment="1">
      <alignment horizontal="center" vertical="center"/>
    </xf>
    <xf numFmtId="0" fontId="5" fillId="0" borderId="1" xfId="0" applyFont="1" applyFill="1" applyBorder="1" applyAlignment="1">
      <alignment vertical="center"/>
    </xf>
    <xf numFmtId="0" fontId="5" fillId="0" borderId="1" xfId="0" applyFont="1" applyFill="1" applyBorder="1" applyAlignment="1">
      <alignment horizontal="center" vertical="center"/>
    </xf>
    <xf numFmtId="172" fontId="6" fillId="0" borderId="1" xfId="0" applyNumberFormat="1" applyFont="1" applyFill="1" applyBorder="1" applyAlignment="1">
      <alignment vertical="center"/>
    </xf>
    <xf numFmtId="2" fontId="2" fillId="0" borderId="1" xfId="0" applyNumberFormat="1" applyFont="1" applyFill="1" applyBorder="1" applyAlignment="1">
      <alignment horizontal="center" vertical="center" wrapText="1"/>
    </xf>
    <xf numFmtId="172" fontId="2" fillId="0" borderId="1" xfId="0" applyNumberFormat="1" applyFont="1" applyFill="1" applyBorder="1" applyAlignment="1">
      <alignment horizontal="center" vertical="center"/>
    </xf>
    <xf numFmtId="172" fontId="2" fillId="0" borderId="1" xfId="0" applyNumberFormat="1" applyFont="1" applyFill="1" applyBorder="1" applyAlignment="1">
      <alignment vertical="center"/>
    </xf>
    <xf numFmtId="49" fontId="2" fillId="0" borderId="1" xfId="0" applyNumberFormat="1" applyFont="1" applyFill="1" applyBorder="1" applyAlignment="1" applyProtection="1">
      <alignment vertical="center" wrapText="1"/>
      <protection locked="0"/>
    </xf>
    <xf numFmtId="0" fontId="2" fillId="0" borderId="1" xfId="0" quotePrefix="1" applyFont="1" applyFill="1" applyBorder="1" applyAlignment="1">
      <alignment horizontal="center" vertical="center"/>
    </xf>
    <xf numFmtId="0" fontId="2" fillId="0" borderId="1" xfId="3" applyFont="1" applyFill="1" applyBorder="1" applyAlignment="1">
      <alignment horizontal="center" vertical="center" wrapText="1"/>
    </xf>
    <xf numFmtId="43" fontId="2" fillId="0" borderId="1" xfId="1" applyFont="1" applyFill="1" applyBorder="1" applyAlignment="1">
      <alignment horizontal="center" vertical="center" wrapText="1"/>
    </xf>
    <xf numFmtId="171" fontId="2" fillId="0" borderId="1" xfId="1" applyNumberFormat="1" applyFont="1" applyFill="1" applyBorder="1" applyAlignment="1">
      <alignment horizontal="center" vertical="center" wrapText="1"/>
    </xf>
    <xf numFmtId="0" fontId="2" fillId="0" borderId="0" xfId="0" applyFont="1" applyFill="1" applyAlignment="1">
      <alignment horizontal="center" vertical="center"/>
    </xf>
    <xf numFmtId="0" fontId="6" fillId="0" borderId="1" xfId="4" applyFont="1" applyFill="1" applyBorder="1" applyAlignment="1">
      <alignment vertical="center" wrapText="1"/>
    </xf>
    <xf numFmtId="0" fontId="5" fillId="0" borderId="1" xfId="0" applyFont="1" applyFill="1" applyBorder="1" applyAlignment="1">
      <alignment vertical="center" wrapText="1"/>
    </xf>
    <xf numFmtId="3" fontId="5" fillId="0" borderId="1" xfId="0" quotePrefix="1" applyNumberFormat="1" applyFont="1" applyFill="1" applyBorder="1" applyAlignment="1">
      <alignment vertical="center" wrapText="1"/>
    </xf>
    <xf numFmtId="166" fontId="2" fillId="0" borderId="1" xfId="0" applyNumberFormat="1" applyFont="1" applyFill="1" applyBorder="1" applyAlignment="1">
      <alignment vertical="center" wrapText="1"/>
    </xf>
    <xf numFmtId="0" fontId="6" fillId="0" borderId="1" xfId="4"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0" fontId="5" fillId="0" borderId="0" xfId="0" applyFont="1" applyFill="1" applyAlignment="1">
      <alignment vertical="center"/>
    </xf>
    <xf numFmtId="166" fontId="6" fillId="0" borderId="1" xfId="0" applyNumberFormat="1" applyFont="1" applyFill="1" applyBorder="1" applyAlignment="1">
      <alignment vertical="center"/>
    </xf>
    <xf numFmtId="166" fontId="6" fillId="0" borderId="1" xfId="0" applyNumberFormat="1" applyFont="1" applyFill="1" applyBorder="1" applyAlignment="1">
      <alignment horizontal="center" vertical="center"/>
    </xf>
    <xf numFmtId="0" fontId="2" fillId="0" borderId="0" xfId="0" applyFont="1" applyFill="1" applyAlignment="1">
      <alignment vertical="center"/>
    </xf>
    <xf numFmtId="0" fontId="2" fillId="0" borderId="1" xfId="0" applyFont="1" applyFill="1" applyBorder="1" applyAlignment="1">
      <alignment vertical="center"/>
    </xf>
    <xf numFmtId="0" fontId="2" fillId="0" borderId="1" xfId="5" applyFont="1" applyFill="1" applyBorder="1" applyAlignment="1">
      <alignment vertical="center" wrapText="1"/>
    </xf>
    <xf numFmtId="166" fontId="5" fillId="0" borderId="1" xfId="0" quotePrefix="1" applyNumberFormat="1" applyFont="1" applyFill="1" applyBorder="1" applyAlignment="1">
      <alignment horizontal="center" vertical="center" wrapText="1"/>
    </xf>
    <xf numFmtId="166" fontId="5" fillId="0" borderId="1" xfId="0" quotePrefix="1" applyNumberFormat="1" applyFont="1" applyFill="1" applyBorder="1" applyAlignment="1">
      <alignment vertical="center" wrapText="1"/>
    </xf>
    <xf numFmtId="166" fontId="6" fillId="0" borderId="1" xfId="4" applyNumberFormat="1" applyFont="1" applyFill="1" applyBorder="1" applyAlignment="1">
      <alignment vertical="center" wrapText="1"/>
    </xf>
    <xf numFmtId="166" fontId="2" fillId="0" borderId="1" xfId="6" applyNumberFormat="1" applyFont="1" applyFill="1" applyBorder="1" applyAlignment="1">
      <alignment vertical="center" wrapText="1"/>
    </xf>
    <xf numFmtId="166" fontId="2" fillId="0" borderId="1" xfId="7" applyNumberFormat="1" applyFont="1" applyFill="1" applyBorder="1" applyAlignment="1">
      <alignment vertical="center" wrapText="1"/>
    </xf>
    <xf numFmtId="166" fontId="2" fillId="0" borderId="1" xfId="1" applyNumberFormat="1" applyFont="1" applyFill="1" applyBorder="1" applyAlignment="1">
      <alignment vertical="center" wrapText="1"/>
    </xf>
    <xf numFmtId="166" fontId="2" fillId="0" borderId="1" xfId="5" applyNumberFormat="1" applyFont="1" applyFill="1" applyBorder="1" applyAlignment="1">
      <alignment vertical="center" wrapText="1"/>
    </xf>
    <xf numFmtId="166" fontId="6" fillId="0" borderId="1" xfId="0" applyNumberFormat="1" applyFont="1" applyFill="1" applyBorder="1" applyAlignment="1">
      <alignment vertical="center" wrapText="1"/>
    </xf>
    <xf numFmtId="166" fontId="6" fillId="0" borderId="1" xfId="1" applyNumberFormat="1" applyFont="1" applyFill="1" applyBorder="1" applyAlignment="1">
      <alignment vertical="center" wrapText="1"/>
    </xf>
    <xf numFmtId="166" fontId="2" fillId="0" borderId="1" xfId="0" quotePrefix="1" applyNumberFormat="1" applyFont="1" applyFill="1" applyBorder="1" applyAlignment="1">
      <alignment vertical="center" wrapText="1"/>
    </xf>
    <xf numFmtId="166" fontId="2" fillId="0" borderId="1" xfId="1" quotePrefix="1" applyNumberFormat="1" applyFont="1" applyFill="1" applyBorder="1" applyAlignment="1">
      <alignment vertical="center" wrapText="1"/>
    </xf>
    <xf numFmtId="166" fontId="5" fillId="0" borderId="1" xfId="1" quotePrefix="1" applyNumberFormat="1" applyFont="1" applyFill="1" applyBorder="1" applyAlignment="1">
      <alignment vertical="center" wrapText="1"/>
    </xf>
    <xf numFmtId="166" fontId="6" fillId="0" borderId="1" xfId="1" quotePrefix="1" applyNumberFormat="1" applyFont="1" applyFill="1" applyBorder="1" applyAlignment="1">
      <alignment vertical="center" wrapText="1"/>
    </xf>
    <xf numFmtId="166" fontId="2" fillId="0" borderId="1" xfId="3" applyNumberFormat="1" applyFont="1" applyFill="1" applyBorder="1" applyAlignment="1">
      <alignment vertical="center"/>
    </xf>
    <xf numFmtId="166" fontId="2" fillId="0" borderId="0" xfId="0" applyNumberFormat="1" applyFont="1" applyFill="1" applyAlignment="1">
      <alignment vertical="center"/>
    </xf>
    <xf numFmtId="166" fontId="2" fillId="0" borderId="1" xfId="1" applyNumberFormat="1" applyFont="1" applyFill="1" applyBorder="1" applyAlignment="1">
      <alignment horizontal="right" vertical="center" wrapText="1"/>
    </xf>
    <xf numFmtId="166" fontId="2" fillId="0" borderId="1" xfId="1" applyNumberFormat="1" applyFont="1" applyFill="1" applyBorder="1" applyAlignment="1">
      <alignment horizontal="right" vertical="center"/>
    </xf>
    <xf numFmtId="0" fontId="6" fillId="0" borderId="0" xfId="0" applyFont="1" applyFill="1" applyAlignment="1">
      <alignment vertical="center"/>
    </xf>
    <xf numFmtId="171" fontId="2" fillId="0" borderId="1" xfId="6" applyNumberFormat="1" applyFont="1" applyFill="1" applyBorder="1" applyAlignment="1">
      <alignment vertical="center" wrapText="1"/>
    </xf>
    <xf numFmtId="171" fontId="2" fillId="0" borderId="1" xfId="1" applyNumberFormat="1" applyFont="1" applyFill="1" applyBorder="1" applyAlignment="1">
      <alignment vertical="center" wrapText="1"/>
    </xf>
    <xf numFmtId="171" fontId="2" fillId="0" borderId="1" xfId="0" applyNumberFormat="1" applyFont="1" applyFill="1" applyBorder="1" applyAlignment="1">
      <alignment vertical="center"/>
    </xf>
    <xf numFmtId="1" fontId="2" fillId="0" borderId="1" xfId="0" applyNumberFormat="1" applyFont="1" applyFill="1" applyBorder="1" applyAlignment="1">
      <alignment vertical="center"/>
    </xf>
    <xf numFmtId="168" fontId="2" fillId="0" borderId="1" xfId="1" applyNumberFormat="1" applyFont="1" applyFill="1" applyBorder="1" applyAlignment="1">
      <alignment vertical="center" wrapText="1"/>
    </xf>
    <xf numFmtId="1" fontId="2" fillId="0" borderId="1" xfId="7" applyNumberFormat="1" applyFont="1" applyFill="1" applyBorder="1" applyAlignment="1">
      <alignment vertical="center" wrapText="1"/>
    </xf>
    <xf numFmtId="1" fontId="2" fillId="0" borderId="1" xfId="6" applyNumberFormat="1" applyFont="1" applyFill="1" applyBorder="1" applyAlignment="1">
      <alignment vertical="center" wrapText="1"/>
    </xf>
    <xf numFmtId="1" fontId="2" fillId="0" borderId="1" xfId="5" applyNumberFormat="1" applyFont="1" applyFill="1" applyBorder="1" applyAlignment="1">
      <alignment vertical="center" wrapText="1"/>
    </xf>
    <xf numFmtId="170" fontId="2" fillId="0" borderId="1" xfId="1" applyNumberFormat="1" applyFont="1" applyFill="1" applyBorder="1" applyAlignment="1">
      <alignment vertical="center"/>
    </xf>
    <xf numFmtId="1" fontId="2" fillId="0" borderId="1" xfId="0" applyNumberFormat="1" applyFont="1" applyFill="1" applyBorder="1" applyAlignment="1">
      <alignment vertical="center" wrapText="1"/>
    </xf>
    <xf numFmtId="4" fontId="2" fillId="0" borderId="1" xfId="0" applyNumberFormat="1" applyFont="1" applyFill="1" applyBorder="1" applyAlignment="1">
      <alignment vertical="center" wrapText="1"/>
    </xf>
    <xf numFmtId="3" fontId="2" fillId="0" borderId="1" xfId="1" applyNumberFormat="1" applyFont="1" applyFill="1" applyBorder="1" applyAlignment="1">
      <alignment vertical="center" wrapText="1"/>
    </xf>
    <xf numFmtId="3" fontId="2" fillId="0" borderId="1" xfId="1" applyNumberFormat="1" applyFont="1" applyFill="1" applyBorder="1" applyAlignment="1">
      <alignment vertical="center"/>
    </xf>
    <xf numFmtId="167" fontId="6" fillId="0" borderId="1" xfId="0" applyNumberFormat="1" applyFont="1" applyFill="1" applyBorder="1" applyAlignment="1">
      <alignment vertical="center"/>
    </xf>
    <xf numFmtId="167" fontId="2" fillId="0" borderId="1" xfId="1" applyNumberFormat="1" applyFont="1" applyFill="1" applyBorder="1" applyAlignment="1">
      <alignment vertical="center"/>
    </xf>
    <xf numFmtId="167" fontId="2" fillId="0" borderId="1" xfId="0" applyNumberFormat="1" applyFont="1" applyFill="1" applyBorder="1" applyAlignment="1">
      <alignment vertical="center"/>
    </xf>
    <xf numFmtId="3" fontId="5" fillId="0" borderId="1" xfId="1" quotePrefix="1" applyNumberFormat="1" applyFont="1" applyFill="1" applyBorder="1" applyAlignment="1">
      <alignment vertical="center" wrapText="1"/>
    </xf>
    <xf numFmtId="3" fontId="2" fillId="0" borderId="1" xfId="1" quotePrefix="1" applyNumberFormat="1" applyFont="1" applyFill="1" applyBorder="1" applyAlignment="1">
      <alignment vertical="center" wrapText="1"/>
    </xf>
    <xf numFmtId="3" fontId="6" fillId="0" borderId="1" xfId="1" quotePrefix="1" applyNumberFormat="1" applyFont="1" applyFill="1" applyBorder="1" applyAlignment="1">
      <alignment vertical="center" wrapText="1"/>
    </xf>
    <xf numFmtId="3" fontId="2" fillId="0" borderId="1" xfId="3" applyNumberFormat="1" applyFont="1" applyFill="1" applyBorder="1" applyAlignment="1">
      <alignment vertical="center"/>
    </xf>
    <xf numFmtId="167" fontId="2" fillId="0" borderId="1" xfId="1" applyNumberFormat="1" applyFont="1" applyFill="1" applyBorder="1" applyAlignment="1">
      <alignment vertical="center" wrapText="1"/>
    </xf>
    <xf numFmtId="3" fontId="6" fillId="0" borderId="1" xfId="1" applyNumberFormat="1" applyFont="1" applyFill="1" applyBorder="1" applyAlignment="1">
      <alignment vertical="center" wrapText="1"/>
    </xf>
    <xf numFmtId="165" fontId="6" fillId="0" borderId="1" xfId="0" applyNumberFormat="1" applyFont="1" applyFill="1" applyBorder="1" applyAlignment="1">
      <alignment vertical="center" wrapText="1"/>
    </xf>
    <xf numFmtId="165" fontId="2" fillId="0" borderId="1" xfId="1" applyNumberFormat="1" applyFont="1" applyFill="1" applyBorder="1" applyAlignment="1">
      <alignment vertical="center"/>
    </xf>
    <xf numFmtId="165" fontId="2" fillId="0" borderId="1" xfId="0" applyNumberFormat="1" applyFont="1" applyFill="1" applyBorder="1" applyAlignment="1">
      <alignment vertical="center"/>
    </xf>
    <xf numFmtId="0" fontId="11" fillId="0" borderId="0" xfId="0" applyFont="1" applyFill="1" applyAlignment="1">
      <alignment vertical="center"/>
    </xf>
    <xf numFmtId="166" fontId="2" fillId="0" borderId="0" xfId="0" applyNumberFormat="1" applyFont="1" applyFill="1" applyAlignment="1">
      <alignment horizontal="center" vertical="center"/>
    </xf>
    <xf numFmtId="0" fontId="2" fillId="0" borderId="1" xfId="0" applyFont="1" applyFill="1" applyBorder="1" applyAlignment="1">
      <alignment horizontal="center" vertical="center" wrapText="1"/>
    </xf>
    <xf numFmtId="0" fontId="2" fillId="0" borderId="1" xfId="0" quotePrefix="1"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horizontal="right" vertical="center"/>
    </xf>
    <xf numFmtId="0" fontId="6" fillId="0" borderId="1" xfId="0" applyFont="1" applyFill="1" applyBorder="1" applyAlignment="1">
      <alignment horizontal="left" vertical="center"/>
    </xf>
    <xf numFmtId="3" fontId="2" fillId="0" borderId="1" xfId="0" applyNumberFormat="1" applyFont="1" applyFill="1" applyBorder="1" applyAlignment="1">
      <alignment horizontal="right" vertical="center" wrapText="1"/>
    </xf>
    <xf numFmtId="166" fontId="2" fillId="0" borderId="1" xfId="0" applyNumberFormat="1" applyFont="1" applyFill="1" applyBorder="1" applyAlignment="1">
      <alignment horizontal="right" vertical="center" wrapText="1"/>
    </xf>
    <xf numFmtId="0" fontId="6" fillId="0" borderId="1" xfId="0" applyFont="1" applyFill="1" applyBorder="1" applyAlignment="1">
      <alignment horizontal="left" vertical="center" wrapText="1"/>
    </xf>
    <xf numFmtId="3" fontId="6" fillId="0" borderId="1" xfId="0" applyNumberFormat="1" applyFont="1" applyFill="1" applyBorder="1" applyAlignment="1">
      <alignment horizontal="right" vertical="center" wrapText="1"/>
    </xf>
    <xf numFmtId="0" fontId="6" fillId="0" borderId="1" xfId="0" applyFont="1" applyFill="1" applyBorder="1" applyAlignment="1">
      <alignment horizontal="right" vertical="center" wrapText="1"/>
    </xf>
    <xf numFmtId="0" fontId="2" fillId="0" borderId="1" xfId="0" applyFont="1" applyFill="1" applyBorder="1" applyAlignment="1">
      <alignment horizontal="center" vertical="center"/>
    </xf>
    <xf numFmtId="168" fontId="2" fillId="0" borderId="1" xfId="1" applyNumberFormat="1" applyFont="1" applyFill="1" applyBorder="1" applyAlignment="1">
      <alignment horizontal="center" vertical="center"/>
    </xf>
    <xf numFmtId="0" fontId="12" fillId="0" borderId="1" xfId="0" applyFont="1" applyFill="1" applyBorder="1" applyAlignment="1">
      <alignment horizontal="left" vertical="center" wrapText="1"/>
    </xf>
    <xf numFmtId="168" fontId="2" fillId="0" borderId="1" xfId="0" applyNumberFormat="1" applyFont="1" applyFill="1" applyBorder="1" applyAlignment="1">
      <alignment vertical="center"/>
    </xf>
    <xf numFmtId="4" fontId="2" fillId="0" borderId="1" xfId="0" applyNumberFormat="1" applyFont="1" applyFill="1" applyBorder="1" applyAlignment="1">
      <alignment vertical="center"/>
    </xf>
    <xf numFmtId="168" fontId="2" fillId="0" borderId="1" xfId="1"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69" fontId="2" fillId="0" borderId="1" xfId="0" quotePrefix="1"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6" fillId="0" borderId="1" xfId="0" quotePrefix="1" applyFont="1" applyBorder="1" applyAlignment="1">
      <alignment horizontal="center" vertical="center"/>
    </xf>
    <xf numFmtId="0" fontId="6" fillId="0" borderId="1" xfId="0" applyFont="1" applyBorder="1" applyAlignment="1">
      <alignment vertical="center"/>
    </xf>
    <xf numFmtId="0" fontId="2" fillId="0" borderId="1" xfId="0" applyFont="1" applyBorder="1" applyAlignment="1">
      <alignment vertical="center"/>
    </xf>
    <xf numFmtId="166" fontId="2" fillId="0" borderId="1" xfId="0" applyNumberFormat="1" applyFont="1" applyBorder="1" applyAlignment="1">
      <alignment vertical="center"/>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left" wrapText="1"/>
    </xf>
    <xf numFmtId="0" fontId="5" fillId="0" borderId="1" xfId="0" quotePrefix="1" applyFont="1" applyFill="1" applyBorder="1" applyAlignment="1">
      <alignment horizontal="right" vertical="center" wrapText="1"/>
    </xf>
    <xf numFmtId="0" fontId="2" fillId="0" borderId="1" xfId="0" quotePrefix="1" applyFont="1" applyFill="1" applyBorder="1" applyAlignment="1">
      <alignment horizontal="right" vertical="center" wrapText="1"/>
    </xf>
    <xf numFmtId="0" fontId="6" fillId="0" borderId="1" xfId="0" applyFont="1" applyFill="1" applyBorder="1" applyAlignment="1">
      <alignment horizontal="right" vertical="center"/>
    </xf>
    <xf numFmtId="0" fontId="2" fillId="0" borderId="1" xfId="0" applyFont="1" applyBorder="1" applyAlignment="1">
      <alignment horizontal="right" vertical="center"/>
    </xf>
    <xf numFmtId="3" fontId="6" fillId="0" borderId="1" xfId="0" applyNumberFormat="1" applyFont="1" applyFill="1" applyBorder="1" applyAlignment="1">
      <alignment horizontal="right" vertical="center"/>
    </xf>
    <xf numFmtId="3" fontId="2" fillId="0" borderId="1" xfId="0" applyNumberFormat="1" applyFont="1" applyFill="1" applyBorder="1" applyAlignment="1">
      <alignment horizontal="right" vertical="center"/>
    </xf>
    <xf numFmtId="0" fontId="6" fillId="0" borderId="1" xfId="0" quotePrefix="1" applyFont="1" applyFill="1" applyBorder="1" applyAlignment="1">
      <alignment horizontal="right" vertical="center" wrapText="1"/>
    </xf>
    <xf numFmtId="0" fontId="5" fillId="0" borderId="1" xfId="0" applyFont="1" applyFill="1" applyBorder="1" applyAlignment="1">
      <alignment horizontal="right" vertical="center"/>
    </xf>
    <xf numFmtId="3" fontId="2" fillId="0" borderId="1" xfId="0" quotePrefix="1" applyNumberFormat="1" applyFont="1" applyFill="1" applyBorder="1" applyAlignment="1">
      <alignment horizontal="right" vertical="center" wrapText="1"/>
    </xf>
    <xf numFmtId="172" fontId="2" fillId="0" borderId="1" xfId="0" applyNumberFormat="1" applyFont="1" applyFill="1" applyBorder="1" applyAlignment="1">
      <alignment horizontal="right" vertical="center"/>
    </xf>
    <xf numFmtId="172" fontId="2" fillId="0" borderId="1" xfId="0" applyNumberFormat="1" applyFont="1" applyFill="1" applyBorder="1" applyAlignment="1">
      <alignment horizontal="right" vertical="center" wrapText="1"/>
    </xf>
    <xf numFmtId="166" fontId="6" fillId="0" borderId="1" xfId="0" applyNumberFormat="1" applyFont="1" applyFill="1" applyBorder="1" applyAlignment="1">
      <alignment horizontal="right" vertical="center"/>
    </xf>
    <xf numFmtId="0" fontId="2" fillId="0" borderId="0" xfId="0" applyFont="1" applyFill="1" applyAlignment="1">
      <alignment horizontal="right" vertical="center"/>
    </xf>
    <xf numFmtId="166" fontId="2" fillId="0" borderId="0" xfId="0" applyNumberFormat="1" applyFont="1" applyFill="1" applyAlignment="1">
      <alignment horizontal="right" vertical="center"/>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169" fontId="2" fillId="0" borderId="1" xfId="0" quotePrefix="1" applyNumberFormat="1" applyFont="1" applyFill="1" applyBorder="1" applyAlignment="1">
      <alignment horizontal="center" vertical="center" wrapText="1"/>
    </xf>
    <xf numFmtId="166" fontId="6" fillId="0" borderId="1" xfId="0" applyNumberFormat="1" applyFont="1" applyFill="1" applyBorder="1" applyAlignment="1">
      <alignment horizontal="center" vertical="center" wrapText="1"/>
    </xf>
    <xf numFmtId="0" fontId="6" fillId="0" borderId="1" xfId="0" applyFont="1" applyFill="1" applyBorder="1" applyAlignment="1">
      <alignment horizontal="right" vertical="center" wrapText="1"/>
    </xf>
    <xf numFmtId="0" fontId="13" fillId="0" borderId="0" xfId="0" applyFont="1" applyFill="1" applyBorder="1" applyAlignment="1">
      <alignment horizontal="center" vertical="center"/>
    </xf>
    <xf numFmtId="0" fontId="13" fillId="0" borderId="0" xfId="0" applyFont="1" applyFill="1" applyBorder="1" applyAlignment="1">
      <alignment horizontal="center" vertical="center" wrapText="1"/>
    </xf>
  </cellXfs>
  <cellStyles count="12">
    <cellStyle name="Comma" xfId="1" builtinId="3"/>
    <cellStyle name="Comma 2" xfId="7"/>
    <cellStyle name="Comma 3" xfId="6"/>
    <cellStyle name="Normal" xfId="0" builtinId="0"/>
    <cellStyle name="Normal 15" xfId="10"/>
    <cellStyle name="Normal 2" xfId="5"/>
    <cellStyle name="Normal 2 4" xfId="11"/>
    <cellStyle name="Normal 27" xfId="2"/>
    <cellStyle name="Normal 3" xfId="3"/>
    <cellStyle name="Normal 4" xfId="9"/>
    <cellStyle name="Normal 4 2" xfId="4"/>
    <cellStyle name="Normal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43"/>
  <sheetViews>
    <sheetView tabSelected="1" zoomScale="115" zoomScaleNormal="115" workbookViewId="0">
      <pane ySplit="1" topLeftCell="A475" activePane="bottomLeft" state="frozen"/>
      <selection pane="bottomLeft" activeCell="E6" sqref="E6:F6"/>
    </sheetView>
  </sheetViews>
  <sheetFormatPr defaultColWidth="9.25" defaultRowHeight="15.75"/>
  <cols>
    <col min="1" max="1" width="5.75" style="44" bestFit="1" customWidth="1"/>
    <col min="2" max="2" width="30.75" style="54" customWidth="1"/>
    <col min="3" max="3" width="6.75" style="54" customWidth="1"/>
    <col min="4" max="4" width="10.375" style="71" customWidth="1"/>
    <col min="5" max="5" width="9.625" style="54" customWidth="1"/>
    <col min="6" max="6" width="10.75" style="54" customWidth="1"/>
    <col min="7" max="7" width="6.625" style="145" customWidth="1"/>
    <col min="8" max="8" width="19.25" style="44" customWidth="1"/>
    <col min="9" max="9" width="18.25" style="44" customWidth="1"/>
    <col min="10" max="10" width="8.25" style="54" customWidth="1"/>
    <col min="11" max="11" width="30.375" style="44" customWidth="1"/>
    <col min="12" max="16384" width="9.25" style="54"/>
  </cols>
  <sheetData>
    <row r="1" spans="1:11" s="74" customFormat="1" ht="18.75">
      <c r="A1" s="154" t="s">
        <v>734</v>
      </c>
      <c r="B1" s="154"/>
      <c r="C1" s="154"/>
      <c r="D1" s="154"/>
      <c r="E1" s="154"/>
      <c r="F1" s="154"/>
      <c r="G1" s="154"/>
      <c r="H1" s="154"/>
      <c r="I1" s="154"/>
      <c r="J1" s="154"/>
      <c r="K1" s="154"/>
    </row>
    <row r="2" spans="1:11" s="74" customFormat="1" ht="36.75" customHeight="1">
      <c r="A2" s="155" t="s">
        <v>735</v>
      </c>
      <c r="B2" s="155"/>
      <c r="C2" s="155"/>
      <c r="D2" s="155"/>
      <c r="E2" s="155"/>
      <c r="F2" s="155"/>
      <c r="G2" s="155"/>
      <c r="H2" s="155"/>
      <c r="I2" s="155"/>
      <c r="J2" s="155"/>
      <c r="K2" s="155"/>
    </row>
    <row r="3" spans="1:11">
      <c r="A3" s="54"/>
      <c r="D3" s="54"/>
      <c r="G3" s="54"/>
      <c r="H3" s="54"/>
      <c r="I3" s="54"/>
      <c r="K3" s="54"/>
    </row>
    <row r="4" spans="1:11" s="74" customFormat="1" ht="24.4" customHeight="1">
      <c r="A4" s="150" t="s">
        <v>0</v>
      </c>
      <c r="B4" s="150" t="s">
        <v>41</v>
      </c>
      <c r="C4" s="150" t="s">
        <v>14</v>
      </c>
      <c r="D4" s="150"/>
      <c r="E4" s="150"/>
      <c r="F4" s="150"/>
      <c r="G4" s="150" t="s">
        <v>12</v>
      </c>
      <c r="H4" s="147"/>
      <c r="I4" s="147"/>
      <c r="J4" s="147"/>
      <c r="K4" s="147"/>
    </row>
    <row r="5" spans="1:11" s="74" customFormat="1" ht="45.75" customHeight="1">
      <c r="A5" s="150"/>
      <c r="B5" s="150"/>
      <c r="C5" s="150"/>
      <c r="D5" s="150"/>
      <c r="E5" s="150"/>
      <c r="F5" s="150"/>
      <c r="G5" s="150" t="s">
        <v>16</v>
      </c>
      <c r="H5" s="150"/>
      <c r="I5" s="150"/>
      <c r="J5" s="150" t="s">
        <v>11</v>
      </c>
      <c r="K5" s="150"/>
    </row>
    <row r="6" spans="1:11" s="74" customFormat="1" ht="47.25" customHeight="1">
      <c r="A6" s="150"/>
      <c r="B6" s="150"/>
      <c r="C6" s="150" t="s">
        <v>9</v>
      </c>
      <c r="D6" s="152" t="s">
        <v>8</v>
      </c>
      <c r="E6" s="150" t="s">
        <v>421</v>
      </c>
      <c r="F6" s="150"/>
      <c r="G6" s="153" t="s">
        <v>9</v>
      </c>
      <c r="H6" s="150" t="s">
        <v>709</v>
      </c>
      <c r="I6" s="150" t="s">
        <v>15</v>
      </c>
      <c r="J6" s="150" t="s">
        <v>9</v>
      </c>
      <c r="K6" s="150" t="s">
        <v>710</v>
      </c>
    </row>
    <row r="7" spans="1:11" s="74" customFormat="1" ht="86.25" customHeight="1">
      <c r="A7" s="150"/>
      <c r="B7" s="150"/>
      <c r="C7" s="150"/>
      <c r="D7" s="152"/>
      <c r="E7" s="119" t="s">
        <v>17</v>
      </c>
      <c r="F7" s="119" t="s">
        <v>10</v>
      </c>
      <c r="G7" s="153"/>
      <c r="H7" s="150"/>
      <c r="I7" s="150"/>
      <c r="J7" s="150"/>
      <c r="K7" s="150"/>
    </row>
    <row r="8" spans="1:11" s="32" customFormat="1">
      <c r="A8" s="3" t="s">
        <v>711</v>
      </c>
      <c r="B8" s="3" t="s">
        <v>1</v>
      </c>
      <c r="C8" s="3" t="s">
        <v>605</v>
      </c>
      <c r="D8" s="57" t="s">
        <v>13</v>
      </c>
      <c r="E8" s="3" t="s">
        <v>2</v>
      </c>
      <c r="F8" s="3" t="s">
        <v>3</v>
      </c>
      <c r="G8" s="133" t="s">
        <v>4</v>
      </c>
      <c r="H8" s="103" t="s">
        <v>5</v>
      </c>
      <c r="I8" s="103" t="s">
        <v>6</v>
      </c>
      <c r="J8" s="3" t="s">
        <v>606</v>
      </c>
      <c r="K8" s="3" t="s">
        <v>7</v>
      </c>
    </row>
    <row r="9" spans="1:11" s="51" customFormat="1">
      <c r="A9" s="16" t="s">
        <v>585</v>
      </c>
      <c r="B9" s="31" t="s">
        <v>586</v>
      </c>
      <c r="C9" s="2"/>
      <c r="D9" s="58"/>
      <c r="E9" s="2"/>
      <c r="F9" s="2"/>
      <c r="G9" s="133"/>
      <c r="H9" s="103"/>
      <c r="I9" s="103"/>
      <c r="J9" s="2"/>
      <c r="K9" s="3"/>
    </row>
    <row r="10" spans="1:11" s="51" customFormat="1">
      <c r="A10" s="7" t="s">
        <v>37</v>
      </c>
      <c r="B10" s="8" t="s">
        <v>566</v>
      </c>
      <c r="C10" s="55"/>
      <c r="D10" s="22"/>
      <c r="E10" s="55"/>
      <c r="F10" s="55"/>
      <c r="G10" s="106"/>
      <c r="H10" s="121"/>
      <c r="I10" s="121"/>
      <c r="J10" s="55"/>
      <c r="K10" s="121"/>
    </row>
    <row r="11" spans="1:11" s="51" customFormat="1">
      <c r="A11" s="7" t="s">
        <v>587</v>
      </c>
      <c r="B11" s="31" t="s">
        <v>546</v>
      </c>
      <c r="C11" s="55"/>
      <c r="D11" s="22"/>
      <c r="E11" s="55"/>
      <c r="F11" s="55"/>
      <c r="G11" s="106"/>
      <c r="H11" s="121"/>
      <c r="I11" s="121"/>
      <c r="J11" s="55"/>
      <c r="K11" s="102"/>
    </row>
    <row r="12" spans="1:11" s="51" customFormat="1">
      <c r="A12" s="23" t="s">
        <v>39</v>
      </c>
      <c r="B12" s="55" t="s">
        <v>547</v>
      </c>
      <c r="C12" s="30">
        <v>1</v>
      </c>
      <c r="D12" s="22">
        <v>582.29999999999995</v>
      </c>
      <c r="E12" s="18">
        <v>180</v>
      </c>
      <c r="F12" s="18">
        <v>180</v>
      </c>
      <c r="G12" s="134"/>
      <c r="H12" s="103"/>
      <c r="I12" s="103"/>
      <c r="J12" s="30">
        <v>1</v>
      </c>
      <c r="K12" s="102" t="s">
        <v>554</v>
      </c>
    </row>
    <row r="13" spans="1:11" s="51" customFormat="1">
      <c r="A13" s="23" t="s">
        <v>40</v>
      </c>
      <c r="B13" s="55" t="s">
        <v>548</v>
      </c>
      <c r="C13" s="30">
        <v>1</v>
      </c>
      <c r="D13" s="22">
        <v>673</v>
      </c>
      <c r="E13" s="18">
        <v>144.19999999999999</v>
      </c>
      <c r="F13" s="18">
        <v>144.19999999999999</v>
      </c>
      <c r="G13" s="134"/>
      <c r="H13" s="103"/>
      <c r="I13" s="103"/>
      <c r="J13" s="30">
        <v>1</v>
      </c>
      <c r="K13" s="102" t="s">
        <v>554</v>
      </c>
    </row>
    <row r="14" spans="1:11" s="51" customFormat="1">
      <c r="A14" s="23" t="s">
        <v>185</v>
      </c>
      <c r="B14" s="55" t="s">
        <v>549</v>
      </c>
      <c r="C14" s="30">
        <v>1</v>
      </c>
      <c r="D14" s="22">
        <v>130.9</v>
      </c>
      <c r="E14" s="18">
        <v>240.6</v>
      </c>
      <c r="F14" s="18">
        <v>240.6</v>
      </c>
      <c r="G14" s="134"/>
      <c r="H14" s="103"/>
      <c r="I14" s="103"/>
      <c r="J14" s="30">
        <v>1</v>
      </c>
      <c r="K14" s="102" t="s">
        <v>554</v>
      </c>
    </row>
    <row r="15" spans="1:11" s="51" customFormat="1">
      <c r="A15" s="7">
        <v>2</v>
      </c>
      <c r="B15" s="8" t="s">
        <v>550</v>
      </c>
      <c r="C15" s="8"/>
      <c r="D15" s="52"/>
      <c r="E15" s="8"/>
      <c r="F15" s="8"/>
      <c r="G15" s="135"/>
      <c r="H15" s="7"/>
      <c r="I15" s="7"/>
      <c r="J15" s="8"/>
      <c r="K15" s="7"/>
    </row>
    <row r="16" spans="1:11" s="51" customFormat="1">
      <c r="A16" s="23" t="s">
        <v>39</v>
      </c>
      <c r="B16" s="55" t="s">
        <v>551</v>
      </c>
      <c r="C16" s="55">
        <v>1</v>
      </c>
      <c r="D16" s="22">
        <v>1400</v>
      </c>
      <c r="E16" s="55">
        <v>474.4</v>
      </c>
      <c r="F16" s="55">
        <f>E16</f>
        <v>474.4</v>
      </c>
      <c r="G16" s="106"/>
      <c r="H16" s="121"/>
      <c r="I16" s="121"/>
      <c r="J16" s="55">
        <v>1</v>
      </c>
      <c r="K16" s="102" t="s">
        <v>554</v>
      </c>
    </row>
    <row r="17" spans="1:11" s="51" customFormat="1">
      <c r="A17" s="7">
        <v>3</v>
      </c>
      <c r="B17" s="8" t="s">
        <v>552</v>
      </c>
      <c r="C17" s="55"/>
      <c r="D17" s="22"/>
      <c r="E17" s="55"/>
      <c r="F17" s="55"/>
      <c r="G17" s="106"/>
      <c r="H17" s="121"/>
      <c r="I17" s="121"/>
      <c r="J17" s="55"/>
      <c r="K17" s="102"/>
    </row>
    <row r="18" spans="1:11" s="51" customFormat="1">
      <c r="A18" s="23" t="s">
        <v>39</v>
      </c>
      <c r="B18" s="55" t="s">
        <v>553</v>
      </c>
      <c r="C18" s="55">
        <v>1</v>
      </c>
      <c r="D18" s="13">
        <v>1548</v>
      </c>
      <c r="E18" s="55">
        <v>288</v>
      </c>
      <c r="F18" s="55">
        <v>288</v>
      </c>
      <c r="G18" s="106"/>
      <c r="H18" s="121"/>
      <c r="I18" s="121"/>
      <c r="J18" s="55">
        <v>1</v>
      </c>
      <c r="K18" s="102" t="s">
        <v>554</v>
      </c>
    </row>
    <row r="19" spans="1:11" s="51" customFormat="1">
      <c r="A19" s="7">
        <v>4</v>
      </c>
      <c r="B19" s="8" t="s">
        <v>555</v>
      </c>
      <c r="C19" s="8"/>
      <c r="D19" s="52"/>
      <c r="E19" s="8"/>
      <c r="F19" s="8"/>
      <c r="G19" s="135"/>
      <c r="H19" s="7"/>
      <c r="I19" s="7"/>
      <c r="J19" s="8"/>
      <c r="K19" s="7"/>
    </row>
    <row r="20" spans="1:11" s="51" customFormat="1">
      <c r="A20" s="23" t="s">
        <v>39</v>
      </c>
      <c r="B20" s="55" t="s">
        <v>556</v>
      </c>
      <c r="C20" s="55">
        <v>1</v>
      </c>
      <c r="D20" s="22">
        <v>3610</v>
      </c>
      <c r="E20" s="55"/>
      <c r="F20" s="55"/>
      <c r="G20" s="106"/>
      <c r="H20" s="121"/>
      <c r="I20" s="121"/>
      <c r="J20" s="55">
        <v>1</v>
      </c>
      <c r="K20" s="102" t="s">
        <v>554</v>
      </c>
    </row>
    <row r="21" spans="1:11" s="51" customFormat="1" ht="47.25">
      <c r="A21" s="23" t="s">
        <v>40</v>
      </c>
      <c r="B21" s="55" t="s">
        <v>557</v>
      </c>
      <c r="C21" s="55">
        <v>1</v>
      </c>
      <c r="D21" s="22">
        <v>437</v>
      </c>
      <c r="E21" s="55">
        <v>245</v>
      </c>
      <c r="F21" s="55">
        <v>245</v>
      </c>
      <c r="G21" s="106">
        <v>1</v>
      </c>
      <c r="H21" s="102" t="s">
        <v>558</v>
      </c>
      <c r="I21" s="102" t="s">
        <v>607</v>
      </c>
      <c r="J21" s="55"/>
      <c r="K21" s="121"/>
    </row>
    <row r="22" spans="1:11" s="51" customFormat="1">
      <c r="A22" s="7">
        <v>5</v>
      </c>
      <c r="B22" s="8" t="s">
        <v>559</v>
      </c>
      <c r="C22" s="8"/>
      <c r="D22" s="52"/>
      <c r="E22" s="8"/>
      <c r="F22" s="8"/>
      <c r="G22" s="135"/>
      <c r="H22" s="7"/>
      <c r="I22" s="7"/>
      <c r="J22" s="8"/>
      <c r="K22" s="7"/>
    </row>
    <row r="23" spans="1:11" s="51" customFormat="1" ht="31.5">
      <c r="A23" s="23" t="s">
        <v>39</v>
      </c>
      <c r="B23" s="122" t="s">
        <v>560</v>
      </c>
      <c r="C23" s="55">
        <v>1</v>
      </c>
      <c r="D23" s="22">
        <v>633</v>
      </c>
      <c r="E23" s="55">
        <f>F23</f>
        <v>1.1839999999999999</v>
      </c>
      <c r="F23" s="55">
        <v>1.1839999999999999</v>
      </c>
      <c r="G23" s="106"/>
      <c r="H23" s="121"/>
      <c r="I23" s="121"/>
      <c r="J23" s="55">
        <v>1</v>
      </c>
      <c r="K23" s="102" t="s">
        <v>561</v>
      </c>
    </row>
    <row r="24" spans="1:11" s="51" customFormat="1" ht="31.5">
      <c r="A24" s="23" t="s">
        <v>40</v>
      </c>
      <c r="B24" s="122" t="s">
        <v>562</v>
      </c>
      <c r="C24" s="55">
        <v>1</v>
      </c>
      <c r="D24" s="22">
        <v>522</v>
      </c>
      <c r="E24" s="55">
        <v>245</v>
      </c>
      <c r="F24" s="55">
        <v>245</v>
      </c>
      <c r="G24" s="106"/>
      <c r="H24" s="121"/>
      <c r="I24" s="121"/>
      <c r="J24" s="55">
        <v>1</v>
      </c>
      <c r="K24" s="102" t="s">
        <v>561</v>
      </c>
    </row>
    <row r="25" spans="1:11" s="51" customFormat="1">
      <c r="A25" s="7">
        <v>6</v>
      </c>
      <c r="B25" s="8" t="s">
        <v>563</v>
      </c>
      <c r="C25" s="8"/>
      <c r="D25" s="52"/>
      <c r="E25" s="8"/>
      <c r="F25" s="8"/>
      <c r="G25" s="135"/>
      <c r="H25" s="7"/>
      <c r="I25" s="7"/>
      <c r="J25" s="8"/>
      <c r="K25" s="7"/>
    </row>
    <row r="26" spans="1:11" s="51" customFormat="1" ht="47.25">
      <c r="A26" s="23" t="s">
        <v>39</v>
      </c>
      <c r="B26" s="122" t="s">
        <v>564</v>
      </c>
      <c r="C26" s="55">
        <v>1</v>
      </c>
      <c r="D26" s="22">
        <v>594</v>
      </c>
      <c r="E26" s="55"/>
      <c r="F26" s="55"/>
      <c r="G26" s="106"/>
      <c r="H26" s="121"/>
      <c r="I26" s="121"/>
      <c r="J26" s="55">
        <v>1</v>
      </c>
      <c r="K26" s="36" t="s">
        <v>565</v>
      </c>
    </row>
    <row r="27" spans="1:11" s="51" customFormat="1">
      <c r="A27" s="123">
        <v>7</v>
      </c>
      <c r="B27" s="124" t="s">
        <v>726</v>
      </c>
      <c r="C27" s="125"/>
      <c r="D27" s="126"/>
      <c r="E27" s="125"/>
      <c r="F27" s="125"/>
      <c r="G27" s="136"/>
      <c r="H27" s="127"/>
      <c r="I27" s="127"/>
      <c r="J27" s="125"/>
      <c r="K27" s="128"/>
    </row>
    <row r="28" spans="1:11" s="51" customFormat="1" ht="47.25">
      <c r="A28" s="123" t="s">
        <v>39</v>
      </c>
      <c r="B28" s="129" t="s">
        <v>727</v>
      </c>
      <c r="C28" s="125">
        <v>1</v>
      </c>
      <c r="D28" s="130" t="s">
        <v>728</v>
      </c>
      <c r="E28" s="130">
        <v>395</v>
      </c>
      <c r="F28" s="130">
        <v>395</v>
      </c>
      <c r="G28" s="136"/>
      <c r="H28" s="127"/>
      <c r="I28" s="127"/>
      <c r="J28" s="125">
        <v>1</v>
      </c>
      <c r="K28" s="128" t="s">
        <v>565</v>
      </c>
    </row>
    <row r="29" spans="1:11" s="51" customFormat="1" ht="47.25">
      <c r="A29" s="123" t="s">
        <v>40</v>
      </c>
      <c r="B29" s="129" t="s">
        <v>729</v>
      </c>
      <c r="C29" s="125">
        <v>1</v>
      </c>
      <c r="D29" s="131">
        <v>834.9</v>
      </c>
      <c r="E29" s="131">
        <f>F29</f>
        <v>410</v>
      </c>
      <c r="F29" s="131">
        <v>410</v>
      </c>
      <c r="G29" s="136"/>
      <c r="H29" s="127"/>
      <c r="I29" s="127"/>
      <c r="J29" s="125">
        <v>1</v>
      </c>
      <c r="K29" s="128" t="s">
        <v>565</v>
      </c>
    </row>
    <row r="30" spans="1:11" s="51" customFormat="1" ht="31.5">
      <c r="A30" s="123" t="s">
        <v>185</v>
      </c>
      <c r="B30" s="132" t="s">
        <v>730</v>
      </c>
      <c r="C30" s="125">
        <v>1</v>
      </c>
      <c r="D30" s="131">
        <v>3157.4</v>
      </c>
      <c r="E30" s="131" t="s">
        <v>731</v>
      </c>
      <c r="F30" s="131" t="s">
        <v>731</v>
      </c>
      <c r="G30" s="136"/>
      <c r="H30" s="127"/>
      <c r="I30" s="127"/>
      <c r="J30" s="125">
        <v>1</v>
      </c>
      <c r="K30" s="128" t="s">
        <v>565</v>
      </c>
    </row>
    <row r="31" spans="1:11" s="51" customFormat="1" ht="47.25">
      <c r="A31" s="123" t="s">
        <v>732</v>
      </c>
      <c r="B31" s="132" t="s">
        <v>733</v>
      </c>
      <c r="C31" s="125">
        <v>1</v>
      </c>
      <c r="D31" s="131">
        <v>80</v>
      </c>
      <c r="E31" s="131">
        <v>80</v>
      </c>
      <c r="F31" s="131">
        <f>E31</f>
        <v>80</v>
      </c>
      <c r="G31" s="136"/>
      <c r="H31" s="127"/>
      <c r="I31" s="127"/>
      <c r="J31" s="125">
        <v>1</v>
      </c>
      <c r="K31" s="128" t="s">
        <v>565</v>
      </c>
    </row>
    <row r="32" spans="1:11" s="51" customFormat="1">
      <c r="A32" s="7" t="s">
        <v>75</v>
      </c>
      <c r="B32" s="8" t="s">
        <v>582</v>
      </c>
      <c r="C32" s="55"/>
      <c r="D32" s="22"/>
      <c r="E32" s="55"/>
      <c r="F32" s="55"/>
      <c r="G32" s="106"/>
      <c r="H32" s="121"/>
      <c r="I32" s="121"/>
      <c r="J32" s="55"/>
      <c r="K32" s="121"/>
    </row>
    <row r="33" spans="1:11" s="51" customFormat="1" ht="47.25">
      <c r="A33" s="23" t="s">
        <v>585</v>
      </c>
      <c r="B33" s="45" t="s">
        <v>584</v>
      </c>
      <c r="C33" s="45"/>
      <c r="D33" s="59"/>
      <c r="E33" s="55"/>
      <c r="F33" s="55"/>
      <c r="G33" s="106"/>
      <c r="H33" s="121"/>
      <c r="I33" s="121"/>
      <c r="J33" s="55"/>
      <c r="K33" s="121"/>
    </row>
    <row r="34" spans="1:11" s="51" customFormat="1" ht="110.25">
      <c r="A34" s="23" t="s">
        <v>436</v>
      </c>
      <c r="B34" s="24" t="s">
        <v>567</v>
      </c>
      <c r="C34" s="55">
        <v>1</v>
      </c>
      <c r="D34" s="60">
        <v>100</v>
      </c>
      <c r="E34" s="75">
        <v>100</v>
      </c>
      <c r="F34" s="55">
        <v>100</v>
      </c>
      <c r="G34" s="106">
        <v>1</v>
      </c>
      <c r="H34" s="102" t="s">
        <v>712</v>
      </c>
      <c r="I34" s="27" t="s">
        <v>720</v>
      </c>
      <c r="J34" s="55"/>
      <c r="K34" s="121"/>
    </row>
    <row r="35" spans="1:11" s="51" customFormat="1" ht="110.25">
      <c r="A35" s="23" t="s">
        <v>437</v>
      </c>
      <c r="B35" s="26" t="s">
        <v>568</v>
      </c>
      <c r="C35" s="55">
        <v>1</v>
      </c>
      <c r="D35" s="60">
        <v>63.8</v>
      </c>
      <c r="E35" s="75">
        <v>137.63999999999999</v>
      </c>
      <c r="F35" s="55">
        <v>138</v>
      </c>
      <c r="G35" s="106">
        <v>1</v>
      </c>
      <c r="H35" s="102" t="s">
        <v>712</v>
      </c>
      <c r="I35" s="27" t="s">
        <v>720</v>
      </c>
      <c r="J35" s="55"/>
      <c r="K35" s="121"/>
    </row>
    <row r="36" spans="1:11" s="51" customFormat="1" ht="110.25">
      <c r="A36" s="23" t="s">
        <v>438</v>
      </c>
      <c r="B36" s="26" t="s">
        <v>569</v>
      </c>
      <c r="C36" s="55">
        <v>1</v>
      </c>
      <c r="D36" s="60">
        <v>67.7</v>
      </c>
      <c r="E36" s="75">
        <v>136.91999999999999</v>
      </c>
      <c r="F36" s="55">
        <v>137</v>
      </c>
      <c r="G36" s="106">
        <v>1</v>
      </c>
      <c r="H36" s="102" t="s">
        <v>712</v>
      </c>
      <c r="I36" s="27" t="s">
        <v>720</v>
      </c>
      <c r="J36" s="55"/>
      <c r="K36" s="121"/>
    </row>
    <row r="37" spans="1:11" s="51" customFormat="1" ht="47.25">
      <c r="A37" s="23" t="s">
        <v>439</v>
      </c>
      <c r="B37" s="26" t="s">
        <v>570</v>
      </c>
      <c r="C37" s="55">
        <v>1</v>
      </c>
      <c r="D37" s="60">
        <v>432.8</v>
      </c>
      <c r="E37" s="75">
        <v>1262.69</v>
      </c>
      <c r="F37" s="77">
        <f t="shared" ref="F37:F42" si="0">E37</f>
        <v>1262.69</v>
      </c>
      <c r="G37" s="106">
        <v>1</v>
      </c>
      <c r="H37" s="115" t="s">
        <v>721</v>
      </c>
      <c r="I37" s="27" t="s">
        <v>720</v>
      </c>
      <c r="J37" s="55"/>
      <c r="K37" s="121"/>
    </row>
    <row r="38" spans="1:11" s="51" customFormat="1" ht="110.25">
      <c r="A38" s="23" t="s">
        <v>440</v>
      </c>
      <c r="B38" s="26" t="s">
        <v>571</v>
      </c>
      <c r="C38" s="55">
        <v>1</v>
      </c>
      <c r="D38" s="60">
        <v>48.8</v>
      </c>
      <c r="E38" s="75">
        <v>210</v>
      </c>
      <c r="F38" s="77">
        <f t="shared" si="0"/>
        <v>210</v>
      </c>
      <c r="G38" s="106">
        <v>1</v>
      </c>
      <c r="H38" s="102" t="s">
        <v>712</v>
      </c>
      <c r="I38" s="27" t="s">
        <v>720</v>
      </c>
      <c r="J38" s="55"/>
      <c r="K38" s="121"/>
    </row>
    <row r="39" spans="1:11" s="51" customFormat="1" ht="110.25">
      <c r="A39" s="23" t="s">
        <v>441</v>
      </c>
      <c r="B39" s="26" t="s">
        <v>572</v>
      </c>
      <c r="C39" s="55">
        <v>1</v>
      </c>
      <c r="D39" s="60">
        <v>219.2</v>
      </c>
      <c r="E39" s="76">
        <v>690.48</v>
      </c>
      <c r="F39" s="77">
        <f t="shared" si="0"/>
        <v>690.48</v>
      </c>
      <c r="G39" s="106">
        <v>1</v>
      </c>
      <c r="H39" s="102" t="s">
        <v>712</v>
      </c>
      <c r="I39" s="27" t="s">
        <v>720</v>
      </c>
      <c r="J39" s="55"/>
      <c r="K39" s="121"/>
    </row>
    <row r="40" spans="1:11" s="51" customFormat="1" ht="110.25">
      <c r="A40" s="23" t="s">
        <v>442</v>
      </c>
      <c r="B40" s="122" t="s">
        <v>583</v>
      </c>
      <c r="C40" s="55">
        <v>1</v>
      </c>
      <c r="D40" s="48">
        <v>145.19999999999999</v>
      </c>
      <c r="E40" s="77">
        <v>625.79999999999995</v>
      </c>
      <c r="F40" s="77">
        <f t="shared" si="0"/>
        <v>625.79999999999995</v>
      </c>
      <c r="G40" s="106">
        <v>1</v>
      </c>
      <c r="H40" s="102" t="s">
        <v>712</v>
      </c>
      <c r="I40" s="27" t="s">
        <v>720</v>
      </c>
      <c r="J40" s="55"/>
      <c r="K40" s="121"/>
    </row>
    <row r="41" spans="1:11" s="51" customFormat="1" ht="110.25">
      <c r="A41" s="23" t="s">
        <v>443</v>
      </c>
      <c r="B41" s="122" t="s">
        <v>573</v>
      </c>
      <c r="C41" s="55">
        <v>1</v>
      </c>
      <c r="D41" s="48">
        <v>170.4</v>
      </c>
      <c r="E41" s="77">
        <v>736.2</v>
      </c>
      <c r="F41" s="77">
        <f t="shared" si="0"/>
        <v>736.2</v>
      </c>
      <c r="G41" s="106">
        <v>1</v>
      </c>
      <c r="H41" s="102" t="s">
        <v>712</v>
      </c>
      <c r="I41" s="27" t="s">
        <v>720</v>
      </c>
      <c r="J41" s="55"/>
      <c r="K41" s="121"/>
    </row>
    <row r="42" spans="1:11" s="51" customFormat="1" ht="110.25">
      <c r="A42" s="23" t="s">
        <v>444</v>
      </c>
      <c r="B42" s="122" t="s">
        <v>612</v>
      </c>
      <c r="C42" s="55">
        <v>1</v>
      </c>
      <c r="D42" s="61">
        <v>178</v>
      </c>
      <c r="E42" s="80">
        <v>178</v>
      </c>
      <c r="F42" s="78">
        <f t="shared" si="0"/>
        <v>178</v>
      </c>
      <c r="G42" s="106">
        <v>1</v>
      </c>
      <c r="H42" s="102" t="s">
        <v>712</v>
      </c>
      <c r="I42" s="27" t="s">
        <v>720</v>
      </c>
      <c r="J42" s="55"/>
      <c r="K42" s="121"/>
    </row>
    <row r="43" spans="1:11" s="51" customFormat="1" ht="31.5">
      <c r="A43" s="23" t="s">
        <v>588</v>
      </c>
      <c r="B43" s="45" t="s">
        <v>574</v>
      </c>
      <c r="C43" s="55"/>
      <c r="D43" s="59"/>
      <c r="E43" s="45"/>
      <c r="F43" s="55"/>
      <c r="G43" s="106"/>
      <c r="H43" s="121"/>
      <c r="I43" s="121"/>
      <c r="J43" s="55"/>
      <c r="K43" s="49"/>
    </row>
    <row r="44" spans="1:11" s="51" customFormat="1" ht="110.25">
      <c r="A44" s="40">
        <v>1</v>
      </c>
      <c r="B44" s="122" t="s">
        <v>610</v>
      </c>
      <c r="C44" s="55">
        <v>1</v>
      </c>
      <c r="D44" s="61">
        <v>220.7</v>
      </c>
      <c r="E44" s="78">
        <v>159.05000000000001</v>
      </c>
      <c r="F44" s="78">
        <f t="shared" ref="F44:F54" si="1">E44</f>
        <v>159.05000000000001</v>
      </c>
      <c r="G44" s="106">
        <v>1</v>
      </c>
      <c r="H44" s="102" t="s">
        <v>712</v>
      </c>
      <c r="I44" s="27" t="s">
        <v>720</v>
      </c>
      <c r="J44" s="55"/>
      <c r="K44" s="27"/>
    </row>
    <row r="45" spans="1:11" s="51" customFormat="1" ht="47.25">
      <c r="A45" s="40">
        <v>2</v>
      </c>
      <c r="B45" s="122" t="s">
        <v>611</v>
      </c>
      <c r="C45" s="55">
        <v>1</v>
      </c>
      <c r="D45" s="61">
        <v>700.9</v>
      </c>
      <c r="E45" s="79">
        <v>1568.05</v>
      </c>
      <c r="F45" s="116">
        <f t="shared" si="1"/>
        <v>1568.05</v>
      </c>
      <c r="G45" s="106">
        <v>1</v>
      </c>
      <c r="H45" s="115" t="s">
        <v>722</v>
      </c>
      <c r="I45" s="27" t="s">
        <v>720</v>
      </c>
      <c r="J45" s="55"/>
      <c r="K45" s="27"/>
    </row>
    <row r="46" spans="1:11" s="51" customFormat="1" ht="110.25">
      <c r="A46" s="40">
        <v>3</v>
      </c>
      <c r="B46" s="122" t="s">
        <v>575</v>
      </c>
      <c r="C46" s="55">
        <v>1</v>
      </c>
      <c r="D46" s="48">
        <v>106</v>
      </c>
      <c r="E46" s="78">
        <v>517.85</v>
      </c>
      <c r="F46" s="78">
        <f t="shared" si="1"/>
        <v>517.85</v>
      </c>
      <c r="G46" s="106">
        <v>1</v>
      </c>
      <c r="H46" s="102" t="s">
        <v>712</v>
      </c>
      <c r="I46" s="27" t="s">
        <v>720</v>
      </c>
      <c r="J46" s="55"/>
      <c r="K46" s="27"/>
    </row>
    <row r="47" spans="1:11" s="51" customFormat="1" ht="110.25">
      <c r="A47" s="40">
        <v>4</v>
      </c>
      <c r="B47" s="122" t="s">
        <v>576</v>
      </c>
      <c r="C47" s="55">
        <v>1</v>
      </c>
      <c r="D47" s="22">
        <v>439.4</v>
      </c>
      <c r="E47" s="78">
        <v>617.92999999999995</v>
      </c>
      <c r="F47" s="78">
        <f t="shared" si="1"/>
        <v>617.92999999999995</v>
      </c>
      <c r="G47" s="106">
        <v>1</v>
      </c>
      <c r="H47" s="102" t="s">
        <v>712</v>
      </c>
      <c r="I47" s="27" t="s">
        <v>720</v>
      </c>
      <c r="J47" s="55"/>
      <c r="K47" s="27"/>
    </row>
    <row r="48" spans="1:11" s="51" customFormat="1" ht="110.25">
      <c r="A48" s="40">
        <v>5</v>
      </c>
      <c r="B48" s="26" t="s">
        <v>577</v>
      </c>
      <c r="C48" s="55">
        <v>1</v>
      </c>
      <c r="D48" s="60">
        <v>192</v>
      </c>
      <c r="E48" s="81">
        <v>576</v>
      </c>
      <c r="F48" s="78">
        <f t="shared" si="1"/>
        <v>576</v>
      </c>
      <c r="G48" s="106">
        <v>1</v>
      </c>
      <c r="H48" s="102" t="s">
        <v>712</v>
      </c>
      <c r="I48" s="27" t="s">
        <v>720</v>
      </c>
      <c r="J48" s="55"/>
      <c r="K48" s="25"/>
    </row>
    <row r="49" spans="1:15" s="51" customFormat="1" ht="63">
      <c r="A49" s="40">
        <v>6</v>
      </c>
      <c r="B49" s="122" t="s">
        <v>578</v>
      </c>
      <c r="C49" s="55">
        <v>1</v>
      </c>
      <c r="D49" s="22">
        <v>850</v>
      </c>
      <c r="E49" s="78">
        <v>307</v>
      </c>
      <c r="F49" s="78">
        <f t="shared" si="1"/>
        <v>307</v>
      </c>
      <c r="G49" s="106">
        <v>1</v>
      </c>
      <c r="H49" s="115" t="s">
        <v>723</v>
      </c>
      <c r="I49" s="27" t="s">
        <v>720</v>
      </c>
      <c r="J49" s="55"/>
      <c r="K49" s="28"/>
    </row>
    <row r="50" spans="1:15" s="51" customFormat="1" ht="110.25">
      <c r="A50" s="40">
        <v>7</v>
      </c>
      <c r="B50" s="122" t="s">
        <v>579</v>
      </c>
      <c r="C50" s="55">
        <v>1</v>
      </c>
      <c r="D50" s="22">
        <v>341</v>
      </c>
      <c r="E50" s="78">
        <v>246.44</v>
      </c>
      <c r="F50" s="78">
        <f t="shared" si="1"/>
        <v>246.44</v>
      </c>
      <c r="G50" s="106">
        <v>1</v>
      </c>
      <c r="H50" s="102" t="s">
        <v>712</v>
      </c>
      <c r="I50" s="27" t="s">
        <v>720</v>
      </c>
      <c r="J50" s="55"/>
      <c r="K50" s="25"/>
    </row>
    <row r="51" spans="1:15" s="51" customFormat="1" ht="47.25">
      <c r="A51" s="40">
        <v>8</v>
      </c>
      <c r="B51" s="56" t="s">
        <v>580</v>
      </c>
      <c r="C51" s="55">
        <v>1</v>
      </c>
      <c r="D51" s="62">
        <v>1961</v>
      </c>
      <c r="E51" s="79">
        <v>1083</v>
      </c>
      <c r="F51" s="116">
        <f t="shared" si="1"/>
        <v>1083</v>
      </c>
      <c r="G51" s="106">
        <v>1</v>
      </c>
      <c r="H51" s="115" t="s">
        <v>722</v>
      </c>
      <c r="I51" s="27" t="s">
        <v>720</v>
      </c>
      <c r="J51" s="55"/>
      <c r="K51" s="25"/>
    </row>
    <row r="52" spans="1:15" s="51" customFormat="1" ht="110.25">
      <c r="A52" s="40">
        <v>9</v>
      </c>
      <c r="B52" s="122" t="s">
        <v>614</v>
      </c>
      <c r="C52" s="55">
        <v>1</v>
      </c>
      <c r="D52" s="22">
        <v>206</v>
      </c>
      <c r="E52" s="78">
        <v>654</v>
      </c>
      <c r="F52" s="78">
        <f t="shared" si="1"/>
        <v>654</v>
      </c>
      <c r="G52" s="106">
        <v>1</v>
      </c>
      <c r="H52" s="102" t="s">
        <v>712</v>
      </c>
      <c r="I52" s="27" t="s">
        <v>720</v>
      </c>
      <c r="J52" s="55"/>
      <c r="K52" s="25"/>
    </row>
    <row r="53" spans="1:15" s="51" customFormat="1" ht="110.25">
      <c r="A53" s="40">
        <v>10</v>
      </c>
      <c r="B53" s="56" t="s">
        <v>581</v>
      </c>
      <c r="C53" s="55">
        <v>1</v>
      </c>
      <c r="D53" s="63">
        <v>72</v>
      </c>
      <c r="E53" s="82">
        <v>259.95999999999998</v>
      </c>
      <c r="F53" s="78">
        <f t="shared" si="1"/>
        <v>259.95999999999998</v>
      </c>
      <c r="G53" s="106">
        <v>1</v>
      </c>
      <c r="H53" s="102" t="s">
        <v>712</v>
      </c>
      <c r="I53" s="27" t="s">
        <v>720</v>
      </c>
      <c r="J53" s="55"/>
      <c r="K53" s="25"/>
    </row>
    <row r="54" spans="1:15" s="51" customFormat="1" ht="110.25">
      <c r="A54" s="40">
        <v>11</v>
      </c>
      <c r="B54" s="122" t="s">
        <v>613</v>
      </c>
      <c r="C54" s="55">
        <v>1</v>
      </c>
      <c r="D54" s="22">
        <v>80</v>
      </c>
      <c r="E54" s="78">
        <v>182</v>
      </c>
      <c r="F54" s="78">
        <f t="shared" si="1"/>
        <v>182</v>
      </c>
      <c r="G54" s="106">
        <v>1</v>
      </c>
      <c r="H54" s="102" t="s">
        <v>712</v>
      </c>
      <c r="I54" s="27" t="s">
        <v>720</v>
      </c>
      <c r="J54" s="55"/>
      <c r="K54" s="25"/>
    </row>
    <row r="55" spans="1:15" s="51" customFormat="1">
      <c r="A55" s="23" t="s">
        <v>588</v>
      </c>
      <c r="B55" s="29" t="s">
        <v>589</v>
      </c>
      <c r="C55" s="55"/>
      <c r="D55" s="22"/>
      <c r="E55" s="78"/>
      <c r="F55" s="55"/>
      <c r="G55" s="106"/>
      <c r="H55" s="121"/>
      <c r="I55" s="121"/>
      <c r="J55" s="55"/>
      <c r="K55" s="25"/>
    </row>
    <row r="56" spans="1:15" s="74" customFormat="1" ht="20.25">
      <c r="A56" s="7" t="s">
        <v>37</v>
      </c>
      <c r="B56" s="8" t="s">
        <v>38</v>
      </c>
      <c r="C56" s="8"/>
      <c r="D56" s="52"/>
      <c r="E56" s="8"/>
      <c r="F56" s="8"/>
      <c r="G56" s="135"/>
      <c r="H56" s="7"/>
      <c r="I56" s="7"/>
      <c r="J56" s="8"/>
      <c r="K56" s="7"/>
      <c r="L56" s="100"/>
      <c r="M56" s="100"/>
      <c r="N56" s="100"/>
      <c r="O56" s="100"/>
    </row>
    <row r="57" spans="1:15" s="74" customFormat="1" ht="20.25">
      <c r="A57" s="14">
        <v>1</v>
      </c>
      <c r="B57" s="4" t="s">
        <v>18</v>
      </c>
      <c r="C57" s="10"/>
      <c r="D57" s="52"/>
      <c r="E57" s="10"/>
      <c r="F57" s="10"/>
      <c r="G57" s="137"/>
      <c r="H57" s="11"/>
      <c r="I57" s="11"/>
      <c r="J57" s="10"/>
      <c r="K57" s="11"/>
      <c r="L57" s="100"/>
      <c r="M57" s="100"/>
      <c r="N57" s="100"/>
      <c r="O57" s="100"/>
    </row>
    <row r="58" spans="1:15" s="74" customFormat="1" ht="31.5">
      <c r="A58" s="9" t="s">
        <v>39</v>
      </c>
      <c r="B58" s="18" t="s">
        <v>255</v>
      </c>
      <c r="C58" s="55">
        <v>1</v>
      </c>
      <c r="D58" s="22">
        <v>2475</v>
      </c>
      <c r="E58" s="19"/>
      <c r="F58" s="19"/>
      <c r="G58" s="138"/>
      <c r="H58" s="9"/>
      <c r="I58" s="9"/>
      <c r="J58" s="18">
        <v>1</v>
      </c>
      <c r="K58" s="6" t="s">
        <v>19</v>
      </c>
      <c r="L58" s="100"/>
      <c r="M58" s="100"/>
      <c r="N58" s="100"/>
      <c r="O58" s="100"/>
    </row>
    <row r="59" spans="1:15" s="74" customFormat="1" ht="20.25">
      <c r="A59" s="11">
        <v>2</v>
      </c>
      <c r="B59" s="4" t="s">
        <v>20</v>
      </c>
      <c r="C59" s="8"/>
      <c r="D59" s="22"/>
      <c r="E59" s="55"/>
      <c r="F59" s="55"/>
      <c r="G59" s="137"/>
      <c r="H59" s="11"/>
      <c r="I59" s="11"/>
      <c r="J59" s="10"/>
      <c r="K59" s="6"/>
      <c r="L59" s="100"/>
      <c r="M59" s="100"/>
      <c r="N59" s="100"/>
      <c r="O59" s="100"/>
    </row>
    <row r="60" spans="1:15" s="74" customFormat="1" ht="31.5">
      <c r="A60" s="9" t="s">
        <v>40</v>
      </c>
      <c r="B60" s="19" t="s">
        <v>21</v>
      </c>
      <c r="C60" s="55">
        <v>1</v>
      </c>
      <c r="D60" s="22">
        <v>1600</v>
      </c>
      <c r="E60" s="78">
        <v>160.6</v>
      </c>
      <c r="F60" s="78">
        <v>160.6</v>
      </c>
      <c r="G60" s="138"/>
      <c r="H60" s="9"/>
      <c r="I60" s="9"/>
      <c r="J60" s="18">
        <v>1</v>
      </c>
      <c r="K60" s="6" t="s">
        <v>19</v>
      </c>
    </row>
    <row r="61" spans="1:15" s="74" customFormat="1">
      <c r="A61" s="11" t="s">
        <v>597</v>
      </c>
      <c r="B61" s="4" t="s">
        <v>22</v>
      </c>
      <c r="C61" s="55"/>
      <c r="D61" s="22"/>
      <c r="E61" s="55"/>
      <c r="F61" s="55"/>
      <c r="G61" s="137"/>
      <c r="H61" s="11"/>
      <c r="I61" s="11"/>
      <c r="J61" s="10"/>
      <c r="K61" s="6"/>
    </row>
    <row r="62" spans="1:15" s="74" customFormat="1" ht="31.5">
      <c r="A62" s="9" t="s">
        <v>39</v>
      </c>
      <c r="B62" s="19" t="s">
        <v>23</v>
      </c>
      <c r="C62" s="55">
        <v>1</v>
      </c>
      <c r="D62" s="22">
        <v>2375</v>
      </c>
      <c r="E62" s="55">
        <v>156</v>
      </c>
      <c r="F62" s="55">
        <v>156</v>
      </c>
      <c r="G62" s="138"/>
      <c r="H62" s="9"/>
      <c r="I62" s="9"/>
      <c r="J62" s="18">
        <v>1</v>
      </c>
      <c r="K62" s="6" t="s">
        <v>19</v>
      </c>
    </row>
    <row r="63" spans="1:15" s="74" customFormat="1">
      <c r="A63" s="11" t="s">
        <v>598</v>
      </c>
      <c r="B63" s="4" t="s">
        <v>24</v>
      </c>
      <c r="C63" s="18"/>
      <c r="D63" s="22"/>
      <c r="E63" s="18"/>
      <c r="F63" s="18"/>
      <c r="G63" s="138"/>
      <c r="H63" s="9"/>
      <c r="I63" s="9"/>
      <c r="J63" s="18"/>
      <c r="K63" s="9"/>
    </row>
    <row r="64" spans="1:15" s="74" customFormat="1" ht="31.5">
      <c r="A64" s="9" t="s">
        <v>39</v>
      </c>
      <c r="B64" s="19" t="s">
        <v>25</v>
      </c>
      <c r="C64" s="55">
        <v>1</v>
      </c>
      <c r="D64" s="22">
        <v>1600</v>
      </c>
      <c r="E64" s="55">
        <v>156</v>
      </c>
      <c r="F64" s="55">
        <v>156</v>
      </c>
      <c r="G64" s="138"/>
      <c r="H64" s="9"/>
      <c r="I64" s="9"/>
      <c r="J64" s="19">
        <v>1</v>
      </c>
      <c r="K64" s="6" t="s">
        <v>19</v>
      </c>
    </row>
    <row r="65" spans="1:11" s="74" customFormat="1">
      <c r="A65" s="11" t="s">
        <v>599</v>
      </c>
      <c r="B65" s="4" t="s">
        <v>26</v>
      </c>
      <c r="C65" s="10"/>
      <c r="D65" s="22"/>
      <c r="E65" s="18"/>
      <c r="F65" s="18"/>
      <c r="G65" s="138"/>
      <c r="H65" s="9"/>
      <c r="I65" s="9"/>
      <c r="J65" s="18"/>
      <c r="K65" s="9"/>
    </row>
    <row r="66" spans="1:11" s="74" customFormat="1" ht="47.25">
      <c r="A66" s="121" t="s">
        <v>39</v>
      </c>
      <c r="B66" s="19" t="s">
        <v>27</v>
      </c>
      <c r="C66" s="55">
        <v>1</v>
      </c>
      <c r="D66" s="22">
        <v>2011</v>
      </c>
      <c r="E66" s="18">
        <v>268</v>
      </c>
      <c r="F66" s="18">
        <v>268</v>
      </c>
      <c r="G66" s="138">
        <v>1</v>
      </c>
      <c r="H66" s="102" t="s">
        <v>19</v>
      </c>
      <c r="I66" s="102" t="s">
        <v>608</v>
      </c>
      <c r="J66" s="55"/>
      <c r="K66" s="102"/>
    </row>
    <row r="67" spans="1:11" s="74" customFormat="1" ht="31.5">
      <c r="A67" s="121" t="s">
        <v>40</v>
      </c>
      <c r="B67" s="19" t="s">
        <v>29</v>
      </c>
      <c r="C67" s="55">
        <v>1</v>
      </c>
      <c r="D67" s="22">
        <v>1289</v>
      </c>
      <c r="E67" s="18">
        <v>144</v>
      </c>
      <c r="F67" s="18">
        <v>144</v>
      </c>
      <c r="G67" s="106"/>
      <c r="H67" s="121"/>
      <c r="I67" s="121"/>
      <c r="J67" s="55">
        <v>1</v>
      </c>
      <c r="K67" s="102" t="s">
        <v>19</v>
      </c>
    </row>
    <row r="68" spans="1:11" s="74" customFormat="1">
      <c r="A68" s="11" t="s">
        <v>600</v>
      </c>
      <c r="B68" s="4" t="s">
        <v>30</v>
      </c>
      <c r="C68" s="10"/>
      <c r="D68" s="22"/>
      <c r="E68" s="18"/>
      <c r="F68" s="18"/>
      <c r="G68" s="138"/>
      <c r="H68" s="9"/>
      <c r="I68" s="9"/>
      <c r="J68" s="18"/>
      <c r="K68" s="9"/>
    </row>
    <row r="69" spans="1:11" s="74" customFormat="1" ht="31.5">
      <c r="A69" s="9" t="s">
        <v>39</v>
      </c>
      <c r="B69" s="18" t="s">
        <v>31</v>
      </c>
      <c r="C69" s="55">
        <v>1</v>
      </c>
      <c r="D69" s="22">
        <v>4250</v>
      </c>
      <c r="E69" s="55">
        <v>103.7</v>
      </c>
      <c r="F69" s="55">
        <v>103.7</v>
      </c>
      <c r="G69" s="106"/>
      <c r="H69" s="121"/>
      <c r="I69" s="121"/>
      <c r="J69" s="55">
        <v>1</v>
      </c>
      <c r="K69" s="102" t="s">
        <v>19</v>
      </c>
    </row>
    <row r="70" spans="1:11" s="74" customFormat="1">
      <c r="A70" s="11" t="s">
        <v>601</v>
      </c>
      <c r="B70" s="4" t="s">
        <v>32</v>
      </c>
      <c r="C70" s="10"/>
      <c r="D70" s="22"/>
      <c r="E70" s="18"/>
      <c r="F70" s="18"/>
      <c r="G70" s="138"/>
      <c r="H70" s="9"/>
      <c r="I70" s="9"/>
      <c r="J70" s="18"/>
      <c r="K70" s="9"/>
    </row>
    <row r="71" spans="1:11" s="74" customFormat="1" ht="31.5">
      <c r="A71" s="121" t="s">
        <v>39</v>
      </c>
      <c r="B71" s="122" t="s">
        <v>33</v>
      </c>
      <c r="C71" s="55">
        <v>1</v>
      </c>
      <c r="D71" s="22">
        <v>1015</v>
      </c>
      <c r="E71" s="55">
        <v>56</v>
      </c>
      <c r="F71" s="55">
        <v>56</v>
      </c>
      <c r="G71" s="106"/>
      <c r="H71" s="121"/>
      <c r="I71" s="121"/>
      <c r="J71" s="55">
        <v>1</v>
      </c>
      <c r="K71" s="102" t="s">
        <v>19</v>
      </c>
    </row>
    <row r="72" spans="1:11" s="74" customFormat="1" ht="31.5">
      <c r="A72" s="121" t="s">
        <v>40</v>
      </c>
      <c r="B72" s="122" t="s">
        <v>34</v>
      </c>
      <c r="C72" s="55">
        <v>1</v>
      </c>
      <c r="D72" s="22">
        <v>96</v>
      </c>
      <c r="E72" s="55">
        <v>96</v>
      </c>
      <c r="F72" s="55">
        <v>96</v>
      </c>
      <c r="G72" s="106"/>
      <c r="H72" s="121"/>
      <c r="I72" s="121"/>
      <c r="J72" s="55">
        <v>1</v>
      </c>
      <c r="K72" s="102" t="s">
        <v>19</v>
      </c>
    </row>
    <row r="73" spans="1:11" s="74" customFormat="1">
      <c r="A73" s="11" t="s">
        <v>602</v>
      </c>
      <c r="B73" s="4" t="s">
        <v>35</v>
      </c>
      <c r="C73" s="10"/>
      <c r="D73" s="22"/>
      <c r="E73" s="18"/>
      <c r="F73" s="18"/>
      <c r="G73" s="138"/>
      <c r="H73" s="9"/>
      <c r="I73" s="9"/>
      <c r="J73" s="18"/>
      <c r="K73" s="9"/>
    </row>
    <row r="74" spans="1:11" s="74" customFormat="1" ht="31.5">
      <c r="A74" s="121" t="s">
        <v>39</v>
      </c>
      <c r="B74" s="122" t="s">
        <v>36</v>
      </c>
      <c r="C74" s="55">
        <v>1</v>
      </c>
      <c r="D74" s="13">
        <v>5600</v>
      </c>
      <c r="E74" s="55">
        <v>158</v>
      </c>
      <c r="F74" s="55">
        <v>158</v>
      </c>
      <c r="G74" s="106"/>
      <c r="H74" s="121"/>
      <c r="I74" s="121"/>
      <c r="J74" s="55">
        <v>1</v>
      </c>
      <c r="K74" s="102" t="s">
        <v>19</v>
      </c>
    </row>
    <row r="75" spans="1:11" s="74" customFormat="1">
      <c r="A75" s="7" t="s">
        <v>603</v>
      </c>
      <c r="B75" s="4" t="s">
        <v>256</v>
      </c>
      <c r="C75" s="10"/>
      <c r="D75" s="13"/>
      <c r="E75" s="55"/>
      <c r="F75" s="55"/>
      <c r="G75" s="106"/>
      <c r="H75" s="121"/>
      <c r="I75" s="121"/>
      <c r="J75" s="55"/>
      <c r="K75" s="102"/>
    </row>
    <row r="76" spans="1:11" s="74" customFormat="1" ht="31.5">
      <c r="A76" s="121" t="s">
        <v>39</v>
      </c>
      <c r="B76" s="122" t="s">
        <v>257</v>
      </c>
      <c r="C76" s="55">
        <v>1</v>
      </c>
      <c r="D76" s="13">
        <v>6650</v>
      </c>
      <c r="E76" s="18">
        <v>2179.6999999999998</v>
      </c>
      <c r="F76" s="18">
        <f>E76</f>
        <v>2179.6999999999998</v>
      </c>
      <c r="G76" s="138">
        <v>1</v>
      </c>
      <c r="H76" s="102" t="s">
        <v>28</v>
      </c>
      <c r="I76" s="102" t="s">
        <v>28</v>
      </c>
      <c r="J76" s="55"/>
      <c r="K76" s="102"/>
    </row>
    <row r="77" spans="1:11" s="74" customFormat="1" ht="63">
      <c r="A77" s="7">
        <v>10</v>
      </c>
      <c r="B77" s="4" t="s">
        <v>415</v>
      </c>
      <c r="C77" s="10"/>
      <c r="D77" s="13"/>
      <c r="E77" s="55"/>
      <c r="F77" s="55"/>
      <c r="G77" s="106"/>
      <c r="H77" s="121"/>
      <c r="I77" s="121"/>
      <c r="J77" s="55"/>
      <c r="K77" s="102"/>
    </row>
    <row r="78" spans="1:11" s="74" customFormat="1" ht="31.5">
      <c r="A78" s="121" t="s">
        <v>39</v>
      </c>
      <c r="B78" s="122" t="s">
        <v>257</v>
      </c>
      <c r="C78" s="55">
        <v>1</v>
      </c>
      <c r="D78" s="13">
        <v>6821</v>
      </c>
      <c r="E78" s="55">
        <v>791</v>
      </c>
      <c r="F78" s="55">
        <v>791</v>
      </c>
      <c r="G78" s="138">
        <v>1</v>
      </c>
      <c r="H78" s="102" t="s">
        <v>28</v>
      </c>
      <c r="I78" s="102" t="s">
        <v>28</v>
      </c>
      <c r="J78" s="55"/>
      <c r="K78" s="102"/>
    </row>
    <row r="79" spans="1:11" s="74" customFormat="1" ht="31.5">
      <c r="A79" s="7">
        <v>11</v>
      </c>
      <c r="B79" s="4" t="s">
        <v>258</v>
      </c>
      <c r="C79" s="10"/>
      <c r="D79" s="13"/>
      <c r="E79" s="55"/>
      <c r="F79" s="55"/>
      <c r="G79" s="106"/>
      <c r="H79" s="121"/>
      <c r="I79" s="121"/>
      <c r="J79" s="55"/>
      <c r="K79" s="102"/>
    </row>
    <row r="80" spans="1:11" s="74" customFormat="1" ht="31.5">
      <c r="A80" s="121" t="s">
        <v>40</v>
      </c>
      <c r="B80" s="122" t="s">
        <v>257</v>
      </c>
      <c r="C80" s="55">
        <v>1</v>
      </c>
      <c r="D80" s="13">
        <v>721</v>
      </c>
      <c r="E80" s="83">
        <v>122</v>
      </c>
      <c r="F80" s="83">
        <v>122</v>
      </c>
      <c r="G80" s="138">
        <v>1</v>
      </c>
      <c r="H80" s="102" t="s">
        <v>28</v>
      </c>
      <c r="I80" s="102" t="s">
        <v>28</v>
      </c>
      <c r="J80" s="55"/>
      <c r="K80" s="102"/>
    </row>
    <row r="81" spans="1:11" s="74" customFormat="1">
      <c r="A81" s="7">
        <v>12</v>
      </c>
      <c r="B81" s="4" t="s">
        <v>259</v>
      </c>
      <c r="C81" s="10"/>
      <c r="D81" s="13"/>
      <c r="E81" s="55"/>
      <c r="F81" s="55"/>
      <c r="G81" s="106"/>
      <c r="H81" s="121"/>
      <c r="I81" s="121"/>
      <c r="J81" s="55"/>
      <c r="K81" s="102"/>
    </row>
    <row r="82" spans="1:11" s="74" customFormat="1" ht="31.5">
      <c r="A82" s="121" t="s">
        <v>185</v>
      </c>
      <c r="B82" s="122" t="s">
        <v>257</v>
      </c>
      <c r="C82" s="55">
        <v>1</v>
      </c>
      <c r="D82" s="13">
        <v>252</v>
      </c>
      <c r="E82" s="13">
        <v>66</v>
      </c>
      <c r="F82" s="13">
        <v>66</v>
      </c>
      <c r="G82" s="138">
        <v>1</v>
      </c>
      <c r="H82" s="102" t="s">
        <v>28</v>
      </c>
      <c r="I82" s="102" t="s">
        <v>28</v>
      </c>
      <c r="J82" s="55"/>
      <c r="K82" s="102"/>
    </row>
    <row r="83" spans="1:11" s="74" customFormat="1">
      <c r="A83" s="7">
        <v>13</v>
      </c>
      <c r="B83" s="4" t="s">
        <v>260</v>
      </c>
      <c r="C83" s="10"/>
      <c r="D83" s="13"/>
      <c r="E83" s="22"/>
      <c r="F83" s="22"/>
      <c r="G83" s="106"/>
      <c r="H83" s="121"/>
      <c r="I83" s="121"/>
      <c r="J83" s="55"/>
      <c r="K83" s="102"/>
    </row>
    <row r="84" spans="1:11" s="74" customFormat="1" ht="31.5">
      <c r="A84" s="121" t="s">
        <v>39</v>
      </c>
      <c r="B84" s="122" t="s">
        <v>257</v>
      </c>
      <c r="C84" s="55">
        <v>1</v>
      </c>
      <c r="D84" s="13">
        <v>252</v>
      </c>
      <c r="E84" s="13">
        <v>66</v>
      </c>
      <c r="F84" s="13">
        <v>66</v>
      </c>
      <c r="G84" s="138">
        <v>1</v>
      </c>
      <c r="H84" s="102" t="s">
        <v>28</v>
      </c>
      <c r="I84" s="102" t="s">
        <v>28</v>
      </c>
      <c r="J84" s="55"/>
      <c r="K84" s="102"/>
    </row>
    <row r="85" spans="1:11" s="74" customFormat="1">
      <c r="A85" s="7">
        <v>14</v>
      </c>
      <c r="B85" s="4" t="s">
        <v>261</v>
      </c>
      <c r="C85" s="10"/>
      <c r="D85" s="13"/>
      <c r="E85" s="22"/>
      <c r="F85" s="22"/>
      <c r="G85" s="106"/>
      <c r="H85" s="121"/>
      <c r="I85" s="121"/>
      <c r="J85" s="55"/>
      <c r="K85" s="102"/>
    </row>
    <row r="86" spans="1:11" s="74" customFormat="1" ht="31.5">
      <c r="A86" s="121" t="s">
        <v>39</v>
      </c>
      <c r="B86" s="122" t="s">
        <v>257</v>
      </c>
      <c r="C86" s="55">
        <v>1</v>
      </c>
      <c r="D86" s="13">
        <v>584.6</v>
      </c>
      <c r="E86" s="13">
        <v>87.4</v>
      </c>
      <c r="F86" s="13">
        <v>87.4</v>
      </c>
      <c r="G86" s="138">
        <v>1</v>
      </c>
      <c r="H86" s="102" t="s">
        <v>28</v>
      </c>
      <c r="I86" s="102" t="s">
        <v>28</v>
      </c>
      <c r="J86" s="55"/>
      <c r="K86" s="102"/>
    </row>
    <row r="87" spans="1:11" s="74" customFormat="1" ht="31.5">
      <c r="A87" s="7">
        <v>15</v>
      </c>
      <c r="B87" s="4" t="s">
        <v>262</v>
      </c>
      <c r="C87" s="10"/>
      <c r="D87" s="13"/>
      <c r="E87" s="55"/>
      <c r="F87" s="55"/>
      <c r="G87" s="106"/>
      <c r="H87" s="121"/>
      <c r="I87" s="121"/>
      <c r="J87" s="55"/>
      <c r="K87" s="102"/>
    </row>
    <row r="88" spans="1:11" s="74" customFormat="1" ht="31.5">
      <c r="A88" s="121" t="s">
        <v>39</v>
      </c>
      <c r="B88" s="122" t="s">
        <v>257</v>
      </c>
      <c r="C88" s="55">
        <v>1</v>
      </c>
      <c r="D88" s="13">
        <v>1646.8</v>
      </c>
      <c r="E88" s="13">
        <v>529.20000000000005</v>
      </c>
      <c r="F88" s="13">
        <v>529.20000000000005</v>
      </c>
      <c r="G88" s="138">
        <v>1</v>
      </c>
      <c r="H88" s="102" t="s">
        <v>28</v>
      </c>
      <c r="I88" s="102" t="s">
        <v>28</v>
      </c>
      <c r="J88" s="55"/>
      <c r="K88" s="102"/>
    </row>
    <row r="89" spans="1:11" s="74" customFormat="1" ht="31.5">
      <c r="A89" s="7">
        <v>16</v>
      </c>
      <c r="B89" s="4" t="s">
        <v>263</v>
      </c>
      <c r="C89" s="10"/>
      <c r="D89" s="13"/>
      <c r="E89" s="55"/>
      <c r="F89" s="55"/>
      <c r="G89" s="106"/>
      <c r="H89" s="121"/>
      <c r="I89" s="121"/>
      <c r="J89" s="55"/>
      <c r="K89" s="102"/>
    </row>
    <row r="90" spans="1:11" s="74" customFormat="1" ht="31.5">
      <c r="A90" s="121" t="s">
        <v>39</v>
      </c>
      <c r="B90" s="122" t="s">
        <v>257</v>
      </c>
      <c r="C90" s="55">
        <v>1</v>
      </c>
      <c r="D90" s="48">
        <v>1216.4000000000001</v>
      </c>
      <c r="E90" s="84">
        <v>461.43</v>
      </c>
      <c r="F90" s="84">
        <v>461.43</v>
      </c>
      <c r="G90" s="138">
        <v>1</v>
      </c>
      <c r="H90" s="102" t="s">
        <v>28</v>
      </c>
      <c r="I90" s="102" t="s">
        <v>28</v>
      </c>
      <c r="J90" s="55"/>
      <c r="K90" s="102"/>
    </row>
    <row r="91" spans="1:11" s="74" customFormat="1">
      <c r="A91" s="7">
        <v>17</v>
      </c>
      <c r="B91" s="4" t="s">
        <v>264</v>
      </c>
      <c r="C91" s="10"/>
      <c r="D91" s="13"/>
      <c r="E91" s="55"/>
      <c r="F91" s="55"/>
      <c r="G91" s="106"/>
      <c r="H91" s="121"/>
      <c r="I91" s="121"/>
      <c r="J91" s="55"/>
      <c r="K91" s="102"/>
    </row>
    <row r="92" spans="1:11" s="74" customFormat="1" ht="31.5">
      <c r="A92" s="121" t="s">
        <v>39</v>
      </c>
      <c r="B92" s="122" t="s">
        <v>257</v>
      </c>
      <c r="C92" s="55">
        <v>1</v>
      </c>
      <c r="D92" s="48">
        <v>1764</v>
      </c>
      <c r="E92" s="122"/>
      <c r="F92" s="122"/>
      <c r="G92" s="138">
        <v>1</v>
      </c>
      <c r="H92" s="102" t="s">
        <v>28</v>
      </c>
      <c r="I92" s="102" t="s">
        <v>28</v>
      </c>
      <c r="J92" s="55"/>
      <c r="K92" s="102"/>
    </row>
    <row r="93" spans="1:11" s="74" customFormat="1">
      <c r="A93" s="7">
        <v>18</v>
      </c>
      <c r="B93" s="4" t="s">
        <v>265</v>
      </c>
      <c r="C93" s="10"/>
      <c r="D93" s="13"/>
      <c r="E93" s="55"/>
      <c r="F93" s="55"/>
      <c r="G93" s="106"/>
      <c r="H93" s="121"/>
      <c r="I93" s="121"/>
      <c r="J93" s="55"/>
      <c r="K93" s="102"/>
    </row>
    <row r="94" spans="1:11" s="74" customFormat="1" ht="31.5">
      <c r="A94" s="121" t="s">
        <v>39</v>
      </c>
      <c r="B94" s="122" t="s">
        <v>257</v>
      </c>
      <c r="C94" s="55">
        <v>1</v>
      </c>
      <c r="D94" s="48">
        <v>1484</v>
      </c>
      <c r="E94" s="122"/>
      <c r="F94" s="122"/>
      <c r="G94" s="138">
        <v>1</v>
      </c>
      <c r="H94" s="102" t="s">
        <v>28</v>
      </c>
      <c r="I94" s="102" t="s">
        <v>28</v>
      </c>
      <c r="J94" s="55"/>
      <c r="K94" s="102"/>
    </row>
    <row r="95" spans="1:11" s="74" customFormat="1">
      <c r="A95" s="7">
        <v>19</v>
      </c>
      <c r="B95" s="4" t="s">
        <v>266</v>
      </c>
      <c r="C95" s="10"/>
      <c r="D95" s="13"/>
      <c r="E95" s="55"/>
      <c r="F95" s="55"/>
      <c r="G95" s="106"/>
      <c r="H95" s="121"/>
      <c r="I95" s="121"/>
      <c r="J95" s="55"/>
      <c r="K95" s="102"/>
    </row>
    <row r="96" spans="1:11" s="74" customFormat="1" ht="31.5">
      <c r="A96" s="121" t="s">
        <v>39</v>
      </c>
      <c r="B96" s="122" t="s">
        <v>257</v>
      </c>
      <c r="C96" s="55">
        <v>1</v>
      </c>
      <c r="D96" s="48">
        <v>773</v>
      </c>
      <c r="E96" s="122"/>
      <c r="F96" s="122"/>
      <c r="G96" s="138">
        <v>1</v>
      </c>
      <c r="H96" s="102" t="s">
        <v>28</v>
      </c>
      <c r="I96" s="102" t="s">
        <v>28</v>
      </c>
      <c r="J96" s="55"/>
      <c r="K96" s="102"/>
    </row>
    <row r="97" spans="1:16" s="74" customFormat="1">
      <c r="A97" s="7">
        <v>20</v>
      </c>
      <c r="B97" s="4" t="s">
        <v>267</v>
      </c>
      <c r="C97" s="10"/>
      <c r="D97" s="13"/>
      <c r="E97" s="55"/>
      <c r="F97" s="55"/>
      <c r="G97" s="106"/>
      <c r="H97" s="121"/>
      <c r="I97" s="121"/>
      <c r="J97" s="55"/>
      <c r="K97" s="102"/>
    </row>
    <row r="98" spans="1:16" s="74" customFormat="1" ht="31.5">
      <c r="A98" s="121" t="s">
        <v>39</v>
      </c>
      <c r="B98" s="122" t="s">
        <v>257</v>
      </c>
      <c r="C98" s="55">
        <v>1</v>
      </c>
      <c r="D98" s="48">
        <v>1925</v>
      </c>
      <c r="E98" s="122"/>
      <c r="F98" s="122"/>
      <c r="G98" s="138">
        <v>1</v>
      </c>
      <c r="H98" s="102" t="s">
        <v>28</v>
      </c>
      <c r="I98" s="102" t="s">
        <v>28</v>
      </c>
      <c r="J98" s="55"/>
      <c r="K98" s="102"/>
    </row>
    <row r="99" spans="1:16" s="74" customFormat="1" ht="31.5">
      <c r="A99" s="7">
        <v>21</v>
      </c>
      <c r="B99" s="4" t="s">
        <v>268</v>
      </c>
      <c r="C99" s="10"/>
      <c r="D99" s="13"/>
      <c r="E99" s="55"/>
      <c r="F99" s="55"/>
      <c r="G99" s="106"/>
      <c r="H99" s="121"/>
      <c r="I99" s="121"/>
      <c r="J99" s="55"/>
      <c r="K99" s="102"/>
    </row>
    <row r="100" spans="1:16" s="74" customFormat="1" ht="31.5">
      <c r="A100" s="121" t="s">
        <v>39</v>
      </c>
      <c r="B100" s="122" t="s">
        <v>257</v>
      </c>
      <c r="C100" s="55">
        <v>1</v>
      </c>
      <c r="D100" s="48">
        <v>1505</v>
      </c>
      <c r="E100" s="122"/>
      <c r="F100" s="122"/>
      <c r="G100" s="138">
        <v>1</v>
      </c>
      <c r="H100" s="102" t="s">
        <v>28</v>
      </c>
      <c r="I100" s="102" t="s">
        <v>28</v>
      </c>
      <c r="J100" s="55"/>
      <c r="K100" s="102"/>
    </row>
    <row r="101" spans="1:16" s="74" customFormat="1">
      <c r="A101" s="7">
        <v>22</v>
      </c>
      <c r="B101" s="4" t="s">
        <v>269</v>
      </c>
      <c r="C101" s="10"/>
      <c r="D101" s="13"/>
      <c r="E101" s="55"/>
      <c r="F101" s="55"/>
      <c r="G101" s="106"/>
      <c r="H101" s="121"/>
      <c r="I101" s="121"/>
      <c r="J101" s="55"/>
      <c r="K101" s="102"/>
    </row>
    <row r="102" spans="1:16" s="74" customFormat="1" ht="31.5">
      <c r="A102" s="121" t="s">
        <v>39</v>
      </c>
      <c r="B102" s="18" t="s">
        <v>257</v>
      </c>
      <c r="C102" s="55">
        <v>1</v>
      </c>
      <c r="D102" s="48">
        <v>4425</v>
      </c>
      <c r="E102" s="122"/>
      <c r="F102" s="122"/>
      <c r="G102" s="138">
        <v>1</v>
      </c>
      <c r="H102" s="102" t="s">
        <v>28</v>
      </c>
      <c r="I102" s="102" t="s">
        <v>28</v>
      </c>
      <c r="J102" s="18"/>
      <c r="K102" s="9"/>
    </row>
    <row r="103" spans="1:16" s="74" customFormat="1">
      <c r="A103" s="7">
        <v>23</v>
      </c>
      <c r="B103" s="4" t="s">
        <v>270</v>
      </c>
      <c r="C103" s="10"/>
      <c r="D103" s="13"/>
      <c r="E103" s="55"/>
      <c r="F103" s="55"/>
      <c r="G103" s="106"/>
      <c r="H103" s="121"/>
      <c r="I103" s="121"/>
      <c r="J103" s="55"/>
      <c r="K103" s="102"/>
    </row>
    <row r="104" spans="1:16" s="74" customFormat="1" ht="31.5">
      <c r="A104" s="121" t="s">
        <v>39</v>
      </c>
      <c r="B104" s="18" t="s">
        <v>257</v>
      </c>
      <c r="C104" s="55">
        <v>1</v>
      </c>
      <c r="D104" s="48">
        <v>3234</v>
      </c>
      <c r="E104" s="122"/>
      <c r="F104" s="122"/>
      <c r="G104" s="138">
        <v>1</v>
      </c>
      <c r="H104" s="102" t="s">
        <v>28</v>
      </c>
      <c r="I104" s="102" t="s">
        <v>28</v>
      </c>
      <c r="J104" s="18"/>
      <c r="K104" s="9"/>
    </row>
    <row r="105" spans="1:16" s="74" customFormat="1">
      <c r="A105" s="7">
        <v>24</v>
      </c>
      <c r="B105" s="4" t="s">
        <v>271</v>
      </c>
      <c r="C105" s="10"/>
      <c r="D105" s="13"/>
      <c r="E105" s="55"/>
      <c r="F105" s="55"/>
      <c r="G105" s="106"/>
      <c r="H105" s="121"/>
      <c r="I105" s="121"/>
      <c r="J105" s="55"/>
      <c r="K105" s="102"/>
    </row>
    <row r="106" spans="1:16" s="74" customFormat="1" ht="31.5">
      <c r="A106" s="121" t="s">
        <v>39</v>
      </c>
      <c r="B106" s="18" t="s">
        <v>257</v>
      </c>
      <c r="C106" s="55">
        <v>1</v>
      </c>
      <c r="D106" s="48">
        <v>1050</v>
      </c>
      <c r="E106" s="122"/>
      <c r="F106" s="122"/>
      <c r="G106" s="138">
        <v>1</v>
      </c>
      <c r="H106" s="102" t="s">
        <v>28</v>
      </c>
      <c r="I106" s="102" t="s">
        <v>28</v>
      </c>
      <c r="J106" s="18"/>
      <c r="K106" s="9"/>
    </row>
    <row r="107" spans="1:16" s="74" customFormat="1">
      <c r="A107" s="11">
        <v>25</v>
      </c>
      <c r="B107" s="4" t="s">
        <v>272</v>
      </c>
      <c r="C107" s="10"/>
      <c r="D107" s="48"/>
      <c r="E107" s="122"/>
      <c r="F107" s="122"/>
      <c r="G107" s="138"/>
      <c r="H107" s="102"/>
      <c r="I107" s="102"/>
      <c r="J107" s="18"/>
      <c r="K107" s="9"/>
    </row>
    <row r="108" spans="1:16" s="74" customFormat="1" ht="31.5">
      <c r="A108" s="121" t="s">
        <v>39</v>
      </c>
      <c r="B108" s="19" t="s">
        <v>273</v>
      </c>
      <c r="C108" s="55">
        <v>1</v>
      </c>
      <c r="D108" s="22">
        <v>167.5</v>
      </c>
      <c r="E108" s="122"/>
      <c r="F108" s="122"/>
      <c r="G108" s="138">
        <v>1</v>
      </c>
      <c r="H108" s="102" t="s">
        <v>28</v>
      </c>
      <c r="I108" s="102" t="s">
        <v>28</v>
      </c>
      <c r="J108" s="18"/>
      <c r="K108" s="9"/>
    </row>
    <row r="109" spans="1:16" s="74" customFormat="1">
      <c r="A109" s="7" t="s">
        <v>75</v>
      </c>
      <c r="B109" s="8" t="s">
        <v>52</v>
      </c>
      <c r="C109" s="8"/>
      <c r="D109" s="52"/>
      <c r="E109" s="8"/>
      <c r="F109" s="8"/>
      <c r="G109" s="135"/>
      <c r="H109" s="7"/>
      <c r="I109" s="7"/>
      <c r="J109" s="8"/>
      <c r="K109" s="7"/>
    </row>
    <row r="110" spans="1:16" s="74" customFormat="1" ht="110.25">
      <c r="A110" s="40" t="s">
        <v>436</v>
      </c>
      <c r="B110" s="122" t="s">
        <v>42</v>
      </c>
      <c r="C110" s="55">
        <v>1</v>
      </c>
      <c r="D110" s="48">
        <v>183.7</v>
      </c>
      <c r="E110" s="85">
        <v>71</v>
      </c>
      <c r="F110" s="117">
        <f>E110</f>
        <v>71</v>
      </c>
      <c r="G110" s="106">
        <v>1</v>
      </c>
      <c r="H110" s="102" t="s">
        <v>19</v>
      </c>
      <c r="I110" s="102" t="s">
        <v>43</v>
      </c>
      <c r="J110" s="55"/>
      <c r="K110" s="102"/>
    </row>
    <row r="111" spans="1:16" s="74" customFormat="1" ht="47.25">
      <c r="A111" s="40" t="s">
        <v>437</v>
      </c>
      <c r="B111" s="122" t="s">
        <v>44</v>
      </c>
      <c r="C111" s="55">
        <v>1</v>
      </c>
      <c r="D111" s="48">
        <v>1948.7</v>
      </c>
      <c r="E111" s="19">
        <v>51.84</v>
      </c>
      <c r="F111" s="18">
        <f>E111</f>
        <v>51.84</v>
      </c>
      <c r="G111" s="106">
        <v>1</v>
      </c>
      <c r="H111" s="102" t="s">
        <v>19</v>
      </c>
      <c r="I111" s="102" t="s">
        <v>526</v>
      </c>
      <c r="J111" s="55"/>
      <c r="K111" s="102"/>
      <c r="L111" s="149"/>
      <c r="M111" s="149"/>
      <c r="N111" s="149"/>
      <c r="O111" s="149"/>
      <c r="P111" s="149"/>
    </row>
    <row r="112" spans="1:16" s="74" customFormat="1" ht="47.25">
      <c r="A112" s="40" t="s">
        <v>438</v>
      </c>
      <c r="B112" s="122" t="s">
        <v>45</v>
      </c>
      <c r="C112" s="55">
        <v>1</v>
      </c>
      <c r="D112" s="48">
        <v>497</v>
      </c>
      <c r="E112" s="85">
        <v>61</v>
      </c>
      <c r="F112" s="18">
        <f>E112</f>
        <v>61</v>
      </c>
      <c r="G112" s="106">
        <v>1</v>
      </c>
      <c r="H112" s="102" t="s">
        <v>19</v>
      </c>
      <c r="I112" s="102" t="s">
        <v>526</v>
      </c>
      <c r="J112" s="55"/>
      <c r="K112" s="102"/>
      <c r="L112" s="149"/>
      <c r="M112" s="149"/>
      <c r="N112" s="149"/>
      <c r="O112" s="149"/>
      <c r="P112" s="149"/>
    </row>
    <row r="113" spans="1:11" s="74" customFormat="1" ht="47.25">
      <c r="A113" s="40" t="s">
        <v>439</v>
      </c>
      <c r="B113" s="122" t="s">
        <v>46</v>
      </c>
      <c r="C113" s="55">
        <v>1</v>
      </c>
      <c r="D113" s="48">
        <v>173.9</v>
      </c>
      <c r="E113" s="85">
        <v>126</v>
      </c>
      <c r="F113" s="18">
        <f t="shared" ref="F113:F121" si="2">E113</f>
        <v>126</v>
      </c>
      <c r="G113" s="106">
        <v>1</v>
      </c>
      <c r="H113" s="102" t="s">
        <v>19</v>
      </c>
      <c r="I113" s="102" t="s">
        <v>527</v>
      </c>
      <c r="J113" s="55"/>
      <c r="K113" s="102"/>
    </row>
    <row r="114" spans="1:11" s="74" customFormat="1" ht="47.25">
      <c r="A114" s="40" t="s">
        <v>440</v>
      </c>
      <c r="B114" s="122" t="s">
        <v>47</v>
      </c>
      <c r="C114" s="55">
        <v>1</v>
      </c>
      <c r="D114" s="48">
        <v>155.49</v>
      </c>
      <c r="E114" s="19">
        <v>116.7</v>
      </c>
      <c r="F114" s="18">
        <f t="shared" si="2"/>
        <v>116.7</v>
      </c>
      <c r="G114" s="106">
        <v>1</v>
      </c>
      <c r="H114" s="102" t="s">
        <v>19</v>
      </c>
      <c r="I114" s="102" t="s">
        <v>528</v>
      </c>
      <c r="J114" s="55"/>
      <c r="K114" s="102"/>
    </row>
    <row r="115" spans="1:11" s="74" customFormat="1" ht="47.25" customHeight="1">
      <c r="A115" s="40" t="s">
        <v>441</v>
      </c>
      <c r="B115" s="122" t="s">
        <v>48</v>
      </c>
      <c r="C115" s="55">
        <v>1</v>
      </c>
      <c r="D115" s="48">
        <v>97.8</v>
      </c>
      <c r="E115" s="19">
        <v>97.8</v>
      </c>
      <c r="F115" s="18">
        <f t="shared" si="2"/>
        <v>97.8</v>
      </c>
      <c r="G115" s="106">
        <v>1</v>
      </c>
      <c r="H115" s="102" t="s">
        <v>19</v>
      </c>
      <c r="I115" s="102" t="s">
        <v>49</v>
      </c>
      <c r="J115" s="55"/>
      <c r="K115" s="102"/>
    </row>
    <row r="116" spans="1:11" s="74" customFormat="1" ht="63">
      <c r="A116" s="40" t="s">
        <v>442</v>
      </c>
      <c r="B116" s="122" t="s">
        <v>50</v>
      </c>
      <c r="C116" s="55">
        <v>1</v>
      </c>
      <c r="D116" s="48">
        <v>112</v>
      </c>
      <c r="E116" s="19">
        <v>112</v>
      </c>
      <c r="F116" s="18">
        <f t="shared" si="2"/>
        <v>112</v>
      </c>
      <c r="G116" s="106">
        <v>1</v>
      </c>
      <c r="H116" s="102" t="s">
        <v>19</v>
      </c>
      <c r="I116" s="102" t="s">
        <v>49</v>
      </c>
      <c r="J116" s="55"/>
      <c r="K116" s="102"/>
    </row>
    <row r="117" spans="1:11" s="74" customFormat="1" ht="47.25">
      <c r="A117" s="40" t="s">
        <v>443</v>
      </c>
      <c r="B117" s="122" t="s">
        <v>182</v>
      </c>
      <c r="C117" s="55">
        <v>1</v>
      </c>
      <c r="D117" s="48">
        <v>3538</v>
      </c>
      <c r="E117" s="19">
        <v>955</v>
      </c>
      <c r="F117" s="18">
        <f t="shared" si="2"/>
        <v>955</v>
      </c>
      <c r="G117" s="106">
        <v>1</v>
      </c>
      <c r="H117" s="102" t="s">
        <v>19</v>
      </c>
      <c r="I117" s="102" t="s">
        <v>180</v>
      </c>
      <c r="J117" s="55"/>
      <c r="K117" s="102"/>
    </row>
    <row r="118" spans="1:11" s="74" customFormat="1" ht="47.25">
      <c r="A118" s="40" t="s">
        <v>444</v>
      </c>
      <c r="B118" s="122" t="s">
        <v>183</v>
      </c>
      <c r="C118" s="55">
        <v>1</v>
      </c>
      <c r="D118" s="48">
        <v>472.5</v>
      </c>
      <c r="E118" s="19">
        <v>1055</v>
      </c>
      <c r="F118" s="18">
        <f t="shared" si="2"/>
        <v>1055</v>
      </c>
      <c r="G118" s="106">
        <v>1</v>
      </c>
      <c r="H118" s="102" t="s">
        <v>19</v>
      </c>
      <c r="I118" s="102" t="s">
        <v>181</v>
      </c>
      <c r="J118" s="55"/>
      <c r="K118" s="102"/>
    </row>
    <row r="119" spans="1:11" s="74" customFormat="1" ht="47.25">
      <c r="A119" s="40" t="s">
        <v>472</v>
      </c>
      <c r="B119" s="122" t="s">
        <v>184</v>
      </c>
      <c r="C119" s="55">
        <v>1</v>
      </c>
      <c r="D119" s="48">
        <v>103</v>
      </c>
      <c r="E119" s="19">
        <v>45</v>
      </c>
      <c r="F119" s="18">
        <f t="shared" si="2"/>
        <v>45</v>
      </c>
      <c r="G119" s="106">
        <v>1</v>
      </c>
      <c r="H119" s="102" t="s">
        <v>19</v>
      </c>
      <c r="I119" s="102" t="s">
        <v>51</v>
      </c>
      <c r="J119" s="55"/>
      <c r="K119" s="102"/>
    </row>
    <row r="120" spans="1:11" s="74" customFormat="1" ht="47.25">
      <c r="A120" s="40" t="s">
        <v>445</v>
      </c>
      <c r="B120" s="122" t="s">
        <v>594</v>
      </c>
      <c r="C120" s="55">
        <v>1</v>
      </c>
      <c r="D120" s="48">
        <v>500</v>
      </c>
      <c r="E120" s="19">
        <v>136.38</v>
      </c>
      <c r="F120" s="18">
        <f t="shared" si="2"/>
        <v>136.38</v>
      </c>
      <c r="G120" s="106">
        <v>1</v>
      </c>
      <c r="H120" s="102" t="s">
        <v>19</v>
      </c>
      <c r="I120" s="102" t="s">
        <v>51</v>
      </c>
      <c r="J120" s="55"/>
      <c r="K120" s="102"/>
    </row>
    <row r="121" spans="1:11" s="74" customFormat="1" ht="47.25">
      <c r="A121" s="40" t="s">
        <v>446</v>
      </c>
      <c r="B121" s="122" t="s">
        <v>609</v>
      </c>
      <c r="C121" s="55">
        <v>1</v>
      </c>
      <c r="D121" s="48">
        <v>205.5</v>
      </c>
      <c r="E121" s="19">
        <v>166</v>
      </c>
      <c r="F121" s="18">
        <f t="shared" si="2"/>
        <v>166</v>
      </c>
      <c r="G121" s="106">
        <v>1</v>
      </c>
      <c r="H121" s="102" t="s">
        <v>19</v>
      </c>
      <c r="I121" s="102" t="s">
        <v>422</v>
      </c>
      <c r="J121" s="55"/>
      <c r="K121" s="102"/>
    </row>
    <row r="122" spans="1:11" s="74" customFormat="1">
      <c r="A122" s="7" t="s">
        <v>76</v>
      </c>
      <c r="B122" s="8" t="s">
        <v>74</v>
      </c>
      <c r="C122" s="8"/>
      <c r="D122" s="52"/>
      <c r="E122" s="10"/>
      <c r="F122" s="10"/>
      <c r="G122" s="135"/>
      <c r="H122" s="7"/>
      <c r="I122" s="7"/>
      <c r="J122" s="8"/>
      <c r="K122" s="7"/>
    </row>
    <row r="123" spans="1:11" s="74" customFormat="1" ht="47.25">
      <c r="A123" s="102">
        <v>1</v>
      </c>
      <c r="B123" s="122" t="s">
        <v>53</v>
      </c>
      <c r="C123" s="1">
        <v>1</v>
      </c>
      <c r="D123" s="48">
        <v>174.9</v>
      </c>
      <c r="E123" s="19"/>
      <c r="F123" s="1"/>
      <c r="G123" s="134">
        <f>C123</f>
        <v>1</v>
      </c>
      <c r="H123" s="103" t="s">
        <v>54</v>
      </c>
      <c r="I123" s="103" t="s">
        <v>529</v>
      </c>
      <c r="J123" s="30"/>
      <c r="K123" s="103"/>
    </row>
    <row r="124" spans="1:11" s="74" customFormat="1" ht="63">
      <c r="A124" s="102">
        <v>2</v>
      </c>
      <c r="B124" s="122" t="s">
        <v>55</v>
      </c>
      <c r="C124" s="1">
        <v>1</v>
      </c>
      <c r="D124" s="48">
        <v>2650</v>
      </c>
      <c r="E124" s="19"/>
      <c r="F124" s="1"/>
      <c r="G124" s="134">
        <f>C124</f>
        <v>1</v>
      </c>
      <c r="H124" s="103" t="s">
        <v>54</v>
      </c>
      <c r="I124" s="103" t="s">
        <v>529</v>
      </c>
      <c r="J124" s="30"/>
      <c r="K124" s="103"/>
    </row>
    <row r="125" spans="1:11" s="74" customFormat="1" ht="63">
      <c r="A125" s="102">
        <v>3</v>
      </c>
      <c r="B125" s="122" t="s">
        <v>56</v>
      </c>
      <c r="C125" s="1">
        <v>1</v>
      </c>
      <c r="D125" s="48">
        <v>384</v>
      </c>
      <c r="E125" s="19"/>
      <c r="F125" s="1"/>
      <c r="G125" s="134">
        <f>C125</f>
        <v>1</v>
      </c>
      <c r="H125" s="103" t="s">
        <v>54</v>
      </c>
      <c r="I125" s="103" t="s">
        <v>529</v>
      </c>
      <c r="J125" s="30"/>
      <c r="K125" s="103"/>
    </row>
    <row r="126" spans="1:11" s="74" customFormat="1">
      <c r="A126" s="102">
        <v>4</v>
      </c>
      <c r="B126" s="122" t="s">
        <v>57</v>
      </c>
      <c r="C126" s="4"/>
      <c r="D126" s="64"/>
      <c r="E126" s="4"/>
      <c r="F126" s="4"/>
      <c r="G126" s="112"/>
      <c r="H126" s="119"/>
      <c r="I126" s="103"/>
      <c r="J126" s="29"/>
      <c r="K126" s="16"/>
    </row>
    <row r="127" spans="1:11" s="74" customFormat="1" ht="47.25">
      <c r="A127" s="102" t="s">
        <v>39</v>
      </c>
      <c r="B127" s="122" t="s">
        <v>410</v>
      </c>
      <c r="C127" s="1">
        <v>1</v>
      </c>
      <c r="D127" s="48">
        <v>180</v>
      </c>
      <c r="E127" s="19">
        <v>51.84</v>
      </c>
      <c r="F127" s="1">
        <f>E127</f>
        <v>51.84</v>
      </c>
      <c r="G127" s="134">
        <f>C127</f>
        <v>1</v>
      </c>
      <c r="H127" s="103" t="s">
        <v>54</v>
      </c>
      <c r="I127" s="103" t="s">
        <v>529</v>
      </c>
      <c r="J127" s="30"/>
      <c r="K127" s="103"/>
    </row>
    <row r="128" spans="1:11" s="74" customFormat="1" ht="47.25">
      <c r="A128" s="102" t="s">
        <v>40</v>
      </c>
      <c r="B128" s="122" t="s">
        <v>58</v>
      </c>
      <c r="C128" s="1">
        <v>1</v>
      </c>
      <c r="D128" s="48">
        <v>180</v>
      </c>
      <c r="E128" s="19">
        <v>123.2</v>
      </c>
      <c r="F128" s="1">
        <f t="shared" ref="F128:F137" si="3">E128</f>
        <v>123.2</v>
      </c>
      <c r="G128" s="134">
        <f>C128</f>
        <v>1</v>
      </c>
      <c r="H128" s="103" t="s">
        <v>54</v>
      </c>
      <c r="I128" s="103" t="s">
        <v>529</v>
      </c>
      <c r="J128" s="30"/>
      <c r="K128" s="103"/>
    </row>
    <row r="129" spans="1:11" s="74" customFormat="1" ht="63">
      <c r="A129" s="102">
        <v>5</v>
      </c>
      <c r="B129" s="122" t="s">
        <v>59</v>
      </c>
      <c r="C129" s="1">
        <v>1</v>
      </c>
      <c r="D129" s="48">
        <v>1000</v>
      </c>
      <c r="E129" s="19">
        <v>216</v>
      </c>
      <c r="F129" s="1">
        <f t="shared" si="3"/>
        <v>216</v>
      </c>
      <c r="G129" s="134">
        <f>C129</f>
        <v>1</v>
      </c>
      <c r="H129" s="103" t="s">
        <v>54</v>
      </c>
      <c r="I129" s="103" t="s">
        <v>529</v>
      </c>
      <c r="J129" s="30"/>
      <c r="K129" s="103"/>
    </row>
    <row r="130" spans="1:11" s="74" customFormat="1" ht="47.25">
      <c r="A130" s="102">
        <v>6</v>
      </c>
      <c r="B130" s="122" t="s">
        <v>60</v>
      </c>
      <c r="C130" s="1">
        <v>1</v>
      </c>
      <c r="D130" s="48">
        <v>790</v>
      </c>
      <c r="E130" s="19"/>
      <c r="F130" s="1"/>
      <c r="G130" s="134">
        <f>C130</f>
        <v>1</v>
      </c>
      <c r="H130" s="103" t="s">
        <v>54</v>
      </c>
      <c r="I130" s="103" t="s">
        <v>529</v>
      </c>
      <c r="J130" s="30"/>
      <c r="K130" s="103"/>
    </row>
    <row r="131" spans="1:11" s="74" customFormat="1" ht="47.25">
      <c r="A131" s="102">
        <v>7</v>
      </c>
      <c r="B131" s="122" t="s">
        <v>61</v>
      </c>
      <c r="C131" s="1">
        <v>1</v>
      </c>
      <c r="D131" s="48">
        <v>1194</v>
      </c>
      <c r="E131" s="19">
        <v>384</v>
      </c>
      <c r="F131" s="1">
        <f t="shared" si="3"/>
        <v>384</v>
      </c>
      <c r="G131" s="134">
        <f>C131</f>
        <v>1</v>
      </c>
      <c r="H131" s="103" t="s">
        <v>54</v>
      </c>
      <c r="I131" s="103" t="s">
        <v>529</v>
      </c>
      <c r="J131" s="30"/>
      <c r="K131" s="103"/>
    </row>
    <row r="132" spans="1:11" s="74" customFormat="1">
      <c r="A132" s="102">
        <v>8</v>
      </c>
      <c r="B132" s="122" t="s">
        <v>62</v>
      </c>
      <c r="C132" s="5"/>
      <c r="D132" s="64"/>
      <c r="E132" s="4"/>
      <c r="F132" s="5"/>
      <c r="G132" s="139"/>
      <c r="H132" s="16"/>
      <c r="I132" s="16"/>
      <c r="J132" s="31"/>
      <c r="K132" s="16"/>
    </row>
    <row r="133" spans="1:11" s="74" customFormat="1" ht="47.25">
      <c r="A133" s="102" t="s">
        <v>39</v>
      </c>
      <c r="B133" s="122" t="s">
        <v>63</v>
      </c>
      <c r="C133" s="1">
        <v>1</v>
      </c>
      <c r="D133" s="48">
        <v>1794</v>
      </c>
      <c r="E133" s="19">
        <v>615</v>
      </c>
      <c r="F133" s="1">
        <f t="shared" si="3"/>
        <v>615</v>
      </c>
      <c r="G133" s="134">
        <f t="shared" ref="G133:G138" si="4">C133</f>
        <v>1</v>
      </c>
      <c r="H133" s="103" t="s">
        <v>54</v>
      </c>
      <c r="I133" s="103" t="s">
        <v>529</v>
      </c>
      <c r="J133" s="30"/>
      <c r="K133" s="103"/>
    </row>
    <row r="134" spans="1:11" s="74" customFormat="1" ht="47.25">
      <c r="A134" s="102" t="s">
        <v>40</v>
      </c>
      <c r="B134" s="122" t="s">
        <v>64</v>
      </c>
      <c r="C134" s="1">
        <v>1</v>
      </c>
      <c r="D134" s="48">
        <v>259</v>
      </c>
      <c r="E134" s="19"/>
      <c r="F134" s="1"/>
      <c r="G134" s="134">
        <f t="shared" si="4"/>
        <v>1</v>
      </c>
      <c r="H134" s="103" t="s">
        <v>54</v>
      </c>
      <c r="I134" s="103" t="s">
        <v>529</v>
      </c>
      <c r="J134" s="30"/>
      <c r="K134" s="103"/>
    </row>
    <row r="135" spans="1:11" s="74" customFormat="1" ht="63">
      <c r="A135" s="102">
        <v>9</v>
      </c>
      <c r="B135" s="122" t="s">
        <v>65</v>
      </c>
      <c r="C135" s="1">
        <v>1</v>
      </c>
      <c r="D135" s="48">
        <v>4260</v>
      </c>
      <c r="E135" s="19">
        <v>232</v>
      </c>
      <c r="F135" s="1">
        <f t="shared" si="3"/>
        <v>232</v>
      </c>
      <c r="G135" s="134">
        <f t="shared" si="4"/>
        <v>1</v>
      </c>
      <c r="H135" s="103" t="s">
        <v>54</v>
      </c>
      <c r="I135" s="103" t="s">
        <v>529</v>
      </c>
      <c r="J135" s="30"/>
      <c r="K135" s="103"/>
    </row>
    <row r="136" spans="1:11" s="74" customFormat="1" ht="63">
      <c r="A136" s="102">
        <v>10</v>
      </c>
      <c r="B136" s="122" t="s">
        <v>66</v>
      </c>
      <c r="C136" s="1">
        <v>1</v>
      </c>
      <c r="D136" s="48">
        <v>1000</v>
      </c>
      <c r="E136" s="19">
        <v>88.66</v>
      </c>
      <c r="F136" s="1">
        <f t="shared" si="3"/>
        <v>88.66</v>
      </c>
      <c r="G136" s="134">
        <f t="shared" si="4"/>
        <v>1</v>
      </c>
      <c r="H136" s="103" t="s">
        <v>54</v>
      </c>
      <c r="I136" s="103" t="s">
        <v>529</v>
      </c>
      <c r="J136" s="30"/>
      <c r="K136" s="103"/>
    </row>
    <row r="137" spans="1:11" s="74" customFormat="1" ht="47.25">
      <c r="A137" s="102">
        <v>11</v>
      </c>
      <c r="B137" s="122" t="s">
        <v>67</v>
      </c>
      <c r="C137" s="1">
        <v>1</v>
      </c>
      <c r="D137" s="62">
        <v>992.2</v>
      </c>
      <c r="E137" s="19">
        <v>448</v>
      </c>
      <c r="F137" s="1">
        <f t="shared" si="3"/>
        <v>448</v>
      </c>
      <c r="G137" s="134">
        <f t="shared" si="4"/>
        <v>1</v>
      </c>
      <c r="H137" s="103" t="s">
        <v>54</v>
      </c>
      <c r="I137" s="103" t="s">
        <v>529</v>
      </c>
      <c r="J137" s="30"/>
      <c r="K137" s="103"/>
    </row>
    <row r="138" spans="1:11" s="74" customFormat="1" ht="47.25">
      <c r="A138" s="102">
        <v>12</v>
      </c>
      <c r="B138" s="122" t="s">
        <v>68</v>
      </c>
      <c r="C138" s="1">
        <v>1</v>
      </c>
      <c r="D138" s="62">
        <v>89.2</v>
      </c>
      <c r="E138" s="19"/>
      <c r="F138" s="1"/>
      <c r="G138" s="134">
        <f t="shared" si="4"/>
        <v>1</v>
      </c>
      <c r="H138" s="103" t="s">
        <v>54</v>
      </c>
      <c r="I138" s="103" t="s">
        <v>529</v>
      </c>
      <c r="J138" s="30"/>
      <c r="K138" s="103"/>
    </row>
    <row r="139" spans="1:11" s="74" customFormat="1">
      <c r="A139" s="102">
        <v>13</v>
      </c>
      <c r="B139" s="122" t="s">
        <v>69</v>
      </c>
      <c r="C139" s="5"/>
      <c r="D139" s="65"/>
      <c r="E139" s="4"/>
      <c r="F139" s="5"/>
      <c r="G139" s="139"/>
      <c r="H139" s="16"/>
      <c r="I139" s="16"/>
      <c r="J139" s="31"/>
      <c r="K139" s="16"/>
    </row>
    <row r="140" spans="1:11" s="74" customFormat="1" ht="78.75">
      <c r="A140" s="102" t="s">
        <v>39</v>
      </c>
      <c r="B140" s="122" t="s">
        <v>70</v>
      </c>
      <c r="C140" s="1">
        <v>1</v>
      </c>
      <c r="D140" s="62">
        <v>2639.4</v>
      </c>
      <c r="E140" s="19">
        <v>656.5</v>
      </c>
      <c r="F140" s="1">
        <f t="shared" ref="F140:F141" si="5">E140</f>
        <v>656.5</v>
      </c>
      <c r="G140" s="134">
        <v>1</v>
      </c>
      <c r="H140" s="103" t="s">
        <v>71</v>
      </c>
      <c r="I140" s="103" t="s">
        <v>72</v>
      </c>
      <c r="J140" s="30"/>
      <c r="K140" s="103"/>
    </row>
    <row r="141" spans="1:11" s="74" customFormat="1" ht="78.75">
      <c r="A141" s="102" t="s">
        <v>40</v>
      </c>
      <c r="B141" s="122" t="s">
        <v>73</v>
      </c>
      <c r="C141" s="1">
        <v>1</v>
      </c>
      <c r="D141" s="62">
        <v>1442.2</v>
      </c>
      <c r="E141" s="19">
        <v>429</v>
      </c>
      <c r="F141" s="1">
        <f t="shared" si="5"/>
        <v>429</v>
      </c>
      <c r="G141" s="134">
        <v>1</v>
      </c>
      <c r="H141" s="103" t="s">
        <v>71</v>
      </c>
      <c r="I141" s="103" t="s">
        <v>72</v>
      </c>
      <c r="J141" s="30"/>
      <c r="K141" s="103"/>
    </row>
    <row r="142" spans="1:11" s="74" customFormat="1" ht="47.25">
      <c r="A142" s="102">
        <v>14</v>
      </c>
      <c r="B142" s="122" t="s">
        <v>411</v>
      </c>
      <c r="C142" s="1">
        <v>1</v>
      </c>
      <c r="D142" s="62">
        <v>660</v>
      </c>
      <c r="E142" s="19"/>
      <c r="F142" s="1"/>
      <c r="G142" s="134">
        <v>1</v>
      </c>
      <c r="H142" s="103" t="s">
        <v>19</v>
      </c>
      <c r="I142" s="103" t="s">
        <v>530</v>
      </c>
      <c r="J142" s="30"/>
      <c r="K142" s="103"/>
    </row>
    <row r="143" spans="1:11" s="74" customFormat="1" ht="78.75">
      <c r="A143" s="102">
        <v>15</v>
      </c>
      <c r="B143" s="122" t="s">
        <v>412</v>
      </c>
      <c r="C143" s="1">
        <v>1</v>
      </c>
      <c r="D143" s="62">
        <v>4179</v>
      </c>
      <c r="E143" s="86">
        <v>1606</v>
      </c>
      <c r="F143" s="1">
        <f t="shared" ref="F143" si="6">E143</f>
        <v>1606</v>
      </c>
      <c r="G143" s="134">
        <v>1</v>
      </c>
      <c r="H143" s="103" t="s">
        <v>413</v>
      </c>
      <c r="I143" s="103" t="s">
        <v>414</v>
      </c>
      <c r="J143" s="30"/>
      <c r="K143" s="103"/>
    </row>
    <row r="144" spans="1:11" s="74" customFormat="1">
      <c r="A144" s="7" t="s">
        <v>84</v>
      </c>
      <c r="B144" s="8" t="s">
        <v>85</v>
      </c>
      <c r="C144" s="8"/>
      <c r="D144" s="52"/>
      <c r="E144" s="10"/>
      <c r="F144" s="10"/>
      <c r="G144" s="135"/>
      <c r="H144" s="7"/>
      <c r="I144" s="7"/>
      <c r="J144" s="8"/>
      <c r="K144" s="7"/>
    </row>
    <row r="145" spans="1:11" s="74" customFormat="1">
      <c r="A145" s="7">
        <v>1</v>
      </c>
      <c r="B145" s="8" t="s">
        <v>615</v>
      </c>
      <c r="C145" s="8"/>
      <c r="D145" s="52"/>
      <c r="E145" s="10"/>
      <c r="F145" s="10"/>
      <c r="G145" s="135"/>
      <c r="H145" s="7"/>
      <c r="I145" s="7"/>
      <c r="J145" s="8"/>
      <c r="K145" s="7"/>
    </row>
    <row r="146" spans="1:11" s="74" customFormat="1" ht="31.5">
      <c r="A146" s="7" t="s">
        <v>39</v>
      </c>
      <c r="B146" s="122" t="s">
        <v>616</v>
      </c>
      <c r="C146" s="8">
        <v>1</v>
      </c>
      <c r="D146" s="19">
        <v>3300</v>
      </c>
      <c r="E146" s="18">
        <f>F146</f>
        <v>1805</v>
      </c>
      <c r="F146" s="19">
        <v>1805</v>
      </c>
      <c r="G146" s="135"/>
      <c r="H146" s="7"/>
      <c r="I146" s="7"/>
      <c r="J146" s="121">
        <v>1</v>
      </c>
      <c r="K146" s="102" t="s">
        <v>617</v>
      </c>
    </row>
    <row r="147" spans="1:11" s="74" customFormat="1" ht="31.5">
      <c r="A147" s="7">
        <v>2</v>
      </c>
      <c r="B147" s="29" t="s">
        <v>618</v>
      </c>
      <c r="C147" s="8"/>
      <c r="D147" s="4"/>
      <c r="E147" s="10"/>
      <c r="F147" s="4"/>
      <c r="G147" s="135"/>
      <c r="H147" s="7"/>
      <c r="I147" s="7"/>
      <c r="J147" s="7"/>
      <c r="K147" s="119"/>
    </row>
    <row r="148" spans="1:11" s="74" customFormat="1">
      <c r="A148" s="121" t="s">
        <v>39</v>
      </c>
      <c r="B148" s="122" t="s">
        <v>619</v>
      </c>
      <c r="C148" s="55">
        <v>1</v>
      </c>
      <c r="D148" s="19"/>
      <c r="E148" s="18">
        <f>F148</f>
        <v>300</v>
      </c>
      <c r="F148" s="19">
        <v>300</v>
      </c>
      <c r="G148" s="106"/>
      <c r="H148" s="121"/>
      <c r="I148" s="121"/>
      <c r="J148" s="121">
        <v>1</v>
      </c>
      <c r="K148" s="102" t="s">
        <v>620</v>
      </c>
    </row>
    <row r="149" spans="1:11" s="74" customFormat="1">
      <c r="A149" s="7">
        <v>3</v>
      </c>
      <c r="B149" s="29" t="s">
        <v>621</v>
      </c>
      <c r="C149" s="8"/>
      <c r="D149" s="4"/>
      <c r="E149" s="10"/>
      <c r="F149" s="4"/>
      <c r="G149" s="135"/>
      <c r="H149" s="7"/>
      <c r="I149" s="7"/>
      <c r="J149" s="7"/>
      <c r="K149" s="119"/>
    </row>
    <row r="150" spans="1:11" s="74" customFormat="1" ht="31.5">
      <c r="A150" s="121" t="s">
        <v>39</v>
      </c>
      <c r="B150" s="122" t="s">
        <v>622</v>
      </c>
      <c r="C150" s="55">
        <v>1</v>
      </c>
      <c r="D150" s="19">
        <v>145</v>
      </c>
      <c r="E150" s="18">
        <f>F150</f>
        <v>72</v>
      </c>
      <c r="F150" s="19">
        <v>72</v>
      </c>
      <c r="G150" s="106"/>
      <c r="H150" s="121"/>
      <c r="I150" s="121"/>
      <c r="J150" s="121">
        <v>1</v>
      </c>
      <c r="K150" s="102" t="s">
        <v>623</v>
      </c>
    </row>
    <row r="151" spans="1:11" s="74" customFormat="1">
      <c r="A151" s="7">
        <v>4</v>
      </c>
      <c r="B151" s="29" t="s">
        <v>624</v>
      </c>
      <c r="C151" s="8"/>
      <c r="D151" s="4"/>
      <c r="E151" s="10"/>
      <c r="F151" s="4"/>
      <c r="G151" s="135"/>
      <c r="H151" s="7"/>
      <c r="I151" s="7"/>
      <c r="J151" s="7"/>
      <c r="K151" s="119"/>
    </row>
    <row r="152" spans="1:11" s="74" customFormat="1" ht="31.5">
      <c r="A152" s="121" t="s">
        <v>39</v>
      </c>
      <c r="B152" s="122" t="s">
        <v>625</v>
      </c>
      <c r="C152" s="55">
        <v>1</v>
      </c>
      <c r="D152" s="19">
        <v>22</v>
      </c>
      <c r="E152" s="18">
        <f>F152</f>
        <v>20</v>
      </c>
      <c r="F152" s="19">
        <v>20</v>
      </c>
      <c r="G152" s="106"/>
      <c r="H152" s="121"/>
      <c r="I152" s="121"/>
      <c r="J152" s="121">
        <v>1</v>
      </c>
      <c r="K152" s="102" t="s">
        <v>623</v>
      </c>
    </row>
    <row r="153" spans="1:11" s="74" customFormat="1" ht="31.5">
      <c r="A153" s="121" t="s">
        <v>40</v>
      </c>
      <c r="B153" s="122" t="s">
        <v>626</v>
      </c>
      <c r="C153" s="55">
        <v>1</v>
      </c>
      <c r="D153" s="19">
        <v>97</v>
      </c>
      <c r="E153" s="18">
        <f>F153</f>
        <v>97</v>
      </c>
      <c r="F153" s="19">
        <v>97</v>
      </c>
      <c r="G153" s="106"/>
      <c r="H153" s="121"/>
      <c r="I153" s="121"/>
      <c r="J153" s="121">
        <v>1</v>
      </c>
      <c r="K153" s="102" t="s">
        <v>623</v>
      </c>
    </row>
    <row r="154" spans="1:11" s="74" customFormat="1">
      <c r="A154" s="7">
        <v>5</v>
      </c>
      <c r="B154" s="29" t="s">
        <v>627</v>
      </c>
      <c r="C154" s="8"/>
      <c r="D154" s="4"/>
      <c r="E154" s="10"/>
      <c r="F154" s="4"/>
      <c r="G154" s="135"/>
      <c r="H154" s="7"/>
      <c r="I154" s="7"/>
      <c r="J154" s="7"/>
      <c r="K154" s="119"/>
    </row>
    <row r="155" spans="1:11" s="74" customFormat="1" ht="31.5">
      <c r="A155" s="121" t="s">
        <v>39</v>
      </c>
      <c r="B155" s="122" t="s">
        <v>628</v>
      </c>
      <c r="C155" s="55">
        <v>1</v>
      </c>
      <c r="D155" s="19">
        <v>1117</v>
      </c>
      <c r="E155" s="18">
        <f>F155</f>
        <v>571</v>
      </c>
      <c r="F155" s="19">
        <v>571</v>
      </c>
      <c r="G155" s="106"/>
      <c r="H155" s="121"/>
      <c r="I155" s="121"/>
      <c r="J155" s="121">
        <v>1</v>
      </c>
      <c r="K155" s="102" t="s">
        <v>623</v>
      </c>
    </row>
    <row r="156" spans="1:11" s="74" customFormat="1" ht="31.5">
      <c r="A156" s="121" t="s">
        <v>40</v>
      </c>
      <c r="B156" s="122" t="s">
        <v>629</v>
      </c>
      <c r="C156" s="55">
        <v>1</v>
      </c>
      <c r="D156" s="19">
        <v>200</v>
      </c>
      <c r="E156" s="18">
        <f t="shared" ref="E156:E181" si="7">F156</f>
        <v>140</v>
      </c>
      <c r="F156" s="19">
        <v>140</v>
      </c>
      <c r="G156" s="106"/>
      <c r="H156" s="121"/>
      <c r="I156" s="121"/>
      <c r="J156" s="121">
        <v>1</v>
      </c>
      <c r="K156" s="102" t="s">
        <v>623</v>
      </c>
    </row>
    <row r="157" spans="1:11" s="74" customFormat="1" ht="31.5">
      <c r="A157" s="121" t="s">
        <v>185</v>
      </c>
      <c r="B157" s="122" t="s">
        <v>630</v>
      </c>
      <c r="C157" s="55">
        <v>1</v>
      </c>
      <c r="D157" s="19">
        <v>200</v>
      </c>
      <c r="E157" s="18">
        <f t="shared" si="7"/>
        <v>120</v>
      </c>
      <c r="F157" s="19">
        <v>120</v>
      </c>
      <c r="G157" s="106"/>
      <c r="H157" s="121"/>
      <c r="I157" s="121"/>
      <c r="J157" s="121">
        <v>1</v>
      </c>
      <c r="K157" s="102" t="s">
        <v>623</v>
      </c>
    </row>
    <row r="158" spans="1:11" s="74" customFormat="1" ht="31.5">
      <c r="A158" s="121" t="s">
        <v>229</v>
      </c>
      <c r="B158" s="122" t="s">
        <v>631</v>
      </c>
      <c r="C158" s="55">
        <v>1</v>
      </c>
      <c r="D158" s="19">
        <v>433</v>
      </c>
      <c r="E158" s="18">
        <f t="shared" si="7"/>
        <v>332</v>
      </c>
      <c r="F158" s="19">
        <v>332</v>
      </c>
      <c r="G158" s="106"/>
      <c r="H158" s="121"/>
      <c r="I158" s="121"/>
      <c r="J158" s="121">
        <v>1</v>
      </c>
      <c r="K158" s="102" t="s">
        <v>623</v>
      </c>
    </row>
    <row r="159" spans="1:11" s="74" customFormat="1" ht="31.5">
      <c r="A159" s="121" t="s">
        <v>230</v>
      </c>
      <c r="B159" s="122" t="s">
        <v>632</v>
      </c>
      <c r="C159" s="55">
        <v>1</v>
      </c>
      <c r="D159" s="19"/>
      <c r="E159" s="18">
        <f t="shared" si="7"/>
        <v>110</v>
      </c>
      <c r="F159" s="19">
        <v>110</v>
      </c>
      <c r="G159" s="106"/>
      <c r="H159" s="121"/>
      <c r="I159" s="121"/>
      <c r="J159" s="121">
        <v>1</v>
      </c>
      <c r="K159" s="102" t="s">
        <v>633</v>
      </c>
    </row>
    <row r="160" spans="1:11" s="74" customFormat="1">
      <c r="A160" s="7">
        <v>6</v>
      </c>
      <c r="B160" s="29" t="s">
        <v>77</v>
      </c>
      <c r="C160" s="8"/>
      <c r="D160" s="4"/>
      <c r="E160" s="10"/>
      <c r="F160" s="4"/>
      <c r="G160" s="135"/>
      <c r="H160" s="7"/>
      <c r="I160" s="7"/>
      <c r="J160" s="7"/>
      <c r="K160" s="119"/>
    </row>
    <row r="161" spans="1:11" s="74" customFormat="1" ht="31.5">
      <c r="A161" s="121" t="s">
        <v>39</v>
      </c>
      <c r="B161" s="122" t="s">
        <v>634</v>
      </c>
      <c r="C161" s="55">
        <v>1</v>
      </c>
      <c r="D161" s="19">
        <v>234</v>
      </c>
      <c r="E161" s="18">
        <f t="shared" si="7"/>
        <v>77</v>
      </c>
      <c r="F161" s="19">
        <v>77</v>
      </c>
      <c r="G161" s="106"/>
      <c r="H161" s="121"/>
      <c r="I161" s="121"/>
      <c r="J161" s="121">
        <v>1</v>
      </c>
      <c r="K161" s="102" t="s">
        <v>623</v>
      </c>
    </row>
    <row r="162" spans="1:11" s="74" customFormat="1" ht="47.25">
      <c r="A162" s="121" t="s">
        <v>40</v>
      </c>
      <c r="B162" s="122" t="s">
        <v>635</v>
      </c>
      <c r="C162" s="55">
        <v>1</v>
      </c>
      <c r="D162" s="19"/>
      <c r="E162" s="18">
        <f t="shared" si="7"/>
        <v>74</v>
      </c>
      <c r="F162" s="19">
        <v>74</v>
      </c>
      <c r="G162" s="106"/>
      <c r="H162" s="121"/>
      <c r="I162" s="121"/>
      <c r="J162" s="121">
        <v>1</v>
      </c>
      <c r="K162" s="102" t="s">
        <v>636</v>
      </c>
    </row>
    <row r="163" spans="1:11" s="74" customFormat="1">
      <c r="A163" s="7">
        <v>7</v>
      </c>
      <c r="B163" s="29" t="s">
        <v>637</v>
      </c>
      <c r="C163" s="8"/>
      <c r="D163" s="4"/>
      <c r="E163" s="10"/>
      <c r="F163" s="4"/>
      <c r="G163" s="135"/>
      <c r="H163" s="7"/>
      <c r="I163" s="7"/>
      <c r="J163" s="7"/>
      <c r="K163" s="119"/>
    </row>
    <row r="164" spans="1:11" s="74" customFormat="1" ht="31.5">
      <c r="A164" s="121" t="s">
        <v>39</v>
      </c>
      <c r="B164" s="122" t="s">
        <v>638</v>
      </c>
      <c r="C164" s="55">
        <v>1</v>
      </c>
      <c r="D164" s="19"/>
      <c r="E164" s="18">
        <f t="shared" si="7"/>
        <v>42</v>
      </c>
      <c r="F164" s="19">
        <v>42</v>
      </c>
      <c r="G164" s="106"/>
      <c r="H164" s="121"/>
      <c r="I164" s="121"/>
      <c r="J164" s="121">
        <v>1</v>
      </c>
      <c r="K164" s="102" t="s">
        <v>639</v>
      </c>
    </row>
    <row r="165" spans="1:11" s="74" customFormat="1">
      <c r="A165" s="7">
        <v>8</v>
      </c>
      <c r="B165" s="29" t="s">
        <v>640</v>
      </c>
      <c r="C165" s="8"/>
      <c r="D165" s="4"/>
      <c r="E165" s="10"/>
      <c r="F165" s="4"/>
      <c r="G165" s="135"/>
      <c r="H165" s="7"/>
      <c r="I165" s="7"/>
      <c r="J165" s="7"/>
      <c r="K165" s="119"/>
    </row>
    <row r="166" spans="1:11" s="74" customFormat="1" ht="31.5">
      <c r="A166" s="121" t="s">
        <v>39</v>
      </c>
      <c r="B166" s="122" t="s">
        <v>641</v>
      </c>
      <c r="C166" s="55">
        <v>1</v>
      </c>
      <c r="D166" s="19">
        <v>969</v>
      </c>
      <c r="E166" s="18">
        <f t="shared" si="7"/>
        <v>290</v>
      </c>
      <c r="F166" s="19">
        <v>290</v>
      </c>
      <c r="G166" s="106"/>
      <c r="H166" s="121"/>
      <c r="I166" s="121"/>
      <c r="J166" s="121">
        <v>1</v>
      </c>
      <c r="K166" s="102" t="s">
        <v>623</v>
      </c>
    </row>
    <row r="167" spans="1:11" s="74" customFormat="1" ht="31.5">
      <c r="A167" s="121" t="s">
        <v>40</v>
      </c>
      <c r="B167" s="122" t="s">
        <v>642</v>
      </c>
      <c r="C167" s="55">
        <v>1</v>
      </c>
      <c r="D167" s="19">
        <v>165</v>
      </c>
      <c r="E167" s="18">
        <f t="shared" si="7"/>
        <v>74</v>
      </c>
      <c r="F167" s="19">
        <v>74</v>
      </c>
      <c r="G167" s="106"/>
      <c r="H167" s="121"/>
      <c r="I167" s="121"/>
      <c r="J167" s="121">
        <v>1</v>
      </c>
      <c r="K167" s="102" t="s">
        <v>623</v>
      </c>
    </row>
    <row r="168" spans="1:11" s="74" customFormat="1" ht="31.5">
      <c r="A168" s="121" t="s">
        <v>185</v>
      </c>
      <c r="B168" s="122" t="s">
        <v>643</v>
      </c>
      <c r="C168" s="55">
        <v>1</v>
      </c>
      <c r="D168" s="19"/>
      <c r="E168" s="18">
        <f t="shared" si="7"/>
        <v>74</v>
      </c>
      <c r="F168" s="19">
        <v>74</v>
      </c>
      <c r="G168" s="106"/>
      <c r="H168" s="121"/>
      <c r="I168" s="121"/>
      <c r="J168" s="121">
        <v>1</v>
      </c>
      <c r="K168" s="102" t="s">
        <v>644</v>
      </c>
    </row>
    <row r="169" spans="1:11" s="74" customFormat="1">
      <c r="A169" s="7">
        <v>9</v>
      </c>
      <c r="B169" s="29" t="s">
        <v>80</v>
      </c>
      <c r="C169" s="8"/>
      <c r="D169" s="4"/>
      <c r="E169" s="10"/>
      <c r="F169" s="4"/>
      <c r="G169" s="135"/>
      <c r="H169" s="7"/>
      <c r="I169" s="7"/>
      <c r="J169" s="7"/>
      <c r="K169" s="119"/>
    </row>
    <row r="170" spans="1:11" s="74" customFormat="1" ht="31.5">
      <c r="A170" s="121" t="s">
        <v>39</v>
      </c>
      <c r="B170" s="122" t="s">
        <v>81</v>
      </c>
      <c r="C170" s="55">
        <v>1</v>
      </c>
      <c r="D170" s="19">
        <v>460</v>
      </c>
      <c r="E170" s="18">
        <f t="shared" si="7"/>
        <v>220</v>
      </c>
      <c r="F170" s="19">
        <v>220</v>
      </c>
      <c r="G170" s="106"/>
      <c r="H170" s="121"/>
      <c r="I170" s="121"/>
      <c r="J170" s="121">
        <v>1</v>
      </c>
      <c r="K170" s="102" t="s">
        <v>623</v>
      </c>
    </row>
    <row r="171" spans="1:11" s="74" customFormat="1">
      <c r="A171" s="7">
        <v>10</v>
      </c>
      <c r="B171" s="29" t="s">
        <v>645</v>
      </c>
      <c r="C171" s="8"/>
      <c r="D171" s="4"/>
      <c r="E171" s="10"/>
      <c r="F171" s="4"/>
      <c r="G171" s="135"/>
      <c r="H171" s="7"/>
      <c r="I171" s="7"/>
      <c r="J171" s="7"/>
      <c r="K171" s="119"/>
    </row>
    <row r="172" spans="1:11" s="74" customFormat="1" ht="31.5">
      <c r="A172" s="121" t="s">
        <v>39</v>
      </c>
      <c r="B172" s="122" t="s">
        <v>646</v>
      </c>
      <c r="C172" s="55">
        <v>1</v>
      </c>
      <c r="D172" s="19">
        <v>675</v>
      </c>
      <c r="E172" s="18">
        <f t="shared" si="7"/>
        <v>242</v>
      </c>
      <c r="F172" s="19">
        <v>242</v>
      </c>
      <c r="G172" s="106"/>
      <c r="H172" s="121"/>
      <c r="I172" s="121"/>
      <c r="J172" s="121">
        <v>1</v>
      </c>
      <c r="K172" s="102" t="s">
        <v>623</v>
      </c>
    </row>
    <row r="173" spans="1:11" s="74" customFormat="1">
      <c r="A173" s="7">
        <v>11</v>
      </c>
      <c r="B173" s="29" t="s">
        <v>82</v>
      </c>
      <c r="C173" s="8"/>
      <c r="D173" s="4"/>
      <c r="E173" s="10"/>
      <c r="F173" s="4"/>
      <c r="G173" s="135"/>
      <c r="H173" s="7"/>
      <c r="I173" s="7"/>
      <c r="J173" s="7"/>
      <c r="K173" s="119"/>
    </row>
    <row r="174" spans="1:11" s="74" customFormat="1" ht="31.5">
      <c r="A174" s="121" t="s">
        <v>39</v>
      </c>
      <c r="B174" s="122" t="s">
        <v>78</v>
      </c>
      <c r="C174" s="55">
        <v>1</v>
      </c>
      <c r="D174" s="19">
        <v>766</v>
      </c>
      <c r="E174" s="18">
        <f t="shared" si="7"/>
        <v>156</v>
      </c>
      <c r="F174" s="19">
        <v>156</v>
      </c>
      <c r="G174" s="106"/>
      <c r="H174" s="121"/>
      <c r="I174" s="121"/>
      <c r="J174" s="121">
        <v>1</v>
      </c>
      <c r="K174" s="102" t="s">
        <v>623</v>
      </c>
    </row>
    <row r="175" spans="1:11" s="74" customFormat="1">
      <c r="A175" s="7">
        <v>12</v>
      </c>
      <c r="B175" s="29" t="s">
        <v>647</v>
      </c>
      <c r="C175" s="8"/>
      <c r="D175" s="4"/>
      <c r="E175" s="10"/>
      <c r="F175" s="4"/>
      <c r="G175" s="135"/>
      <c r="H175" s="7"/>
      <c r="I175" s="7"/>
      <c r="J175" s="7"/>
      <c r="K175" s="119"/>
    </row>
    <row r="176" spans="1:11" s="74" customFormat="1" ht="31.5">
      <c r="A176" s="121" t="s">
        <v>39</v>
      </c>
      <c r="B176" s="122" t="s">
        <v>648</v>
      </c>
      <c r="C176" s="55">
        <v>1</v>
      </c>
      <c r="D176" s="19">
        <v>2000</v>
      </c>
      <c r="E176" s="18">
        <f t="shared" si="7"/>
        <v>944</v>
      </c>
      <c r="F176" s="19">
        <v>944</v>
      </c>
      <c r="G176" s="106"/>
      <c r="H176" s="121"/>
      <c r="I176" s="121"/>
      <c r="J176" s="121">
        <v>1</v>
      </c>
      <c r="K176" s="102" t="s">
        <v>623</v>
      </c>
    </row>
    <row r="177" spans="1:11" s="74" customFormat="1" ht="31.5">
      <c r="A177" s="121" t="s">
        <v>40</v>
      </c>
      <c r="B177" s="122" t="s">
        <v>649</v>
      </c>
      <c r="C177" s="55">
        <v>1</v>
      </c>
      <c r="D177" s="19">
        <v>340</v>
      </c>
      <c r="E177" s="18">
        <f t="shared" si="7"/>
        <v>128</v>
      </c>
      <c r="F177" s="19">
        <v>128</v>
      </c>
      <c r="G177" s="106"/>
      <c r="H177" s="121"/>
      <c r="I177" s="121"/>
      <c r="J177" s="121">
        <v>1</v>
      </c>
      <c r="K177" s="102" t="s">
        <v>623</v>
      </c>
    </row>
    <row r="178" spans="1:11" s="74" customFormat="1">
      <c r="A178" s="7">
        <v>13</v>
      </c>
      <c r="B178" s="29" t="s">
        <v>79</v>
      </c>
      <c r="C178" s="8"/>
      <c r="D178" s="4"/>
      <c r="E178" s="10"/>
      <c r="F178" s="4"/>
      <c r="G178" s="135"/>
      <c r="H178" s="7"/>
      <c r="I178" s="7"/>
      <c r="J178" s="7"/>
      <c r="K178" s="119"/>
    </row>
    <row r="179" spans="1:11" s="74" customFormat="1" ht="31.5">
      <c r="A179" s="121" t="s">
        <v>39</v>
      </c>
      <c r="B179" s="122" t="s">
        <v>650</v>
      </c>
      <c r="C179" s="55">
        <v>1</v>
      </c>
      <c r="D179" s="19">
        <v>1893</v>
      </c>
      <c r="E179" s="18">
        <f t="shared" si="7"/>
        <v>562</v>
      </c>
      <c r="F179" s="19">
        <v>562</v>
      </c>
      <c r="G179" s="106"/>
      <c r="H179" s="121"/>
      <c r="I179" s="121"/>
      <c r="J179" s="121">
        <v>1</v>
      </c>
      <c r="K179" s="102" t="s">
        <v>623</v>
      </c>
    </row>
    <row r="180" spans="1:11" s="74" customFormat="1" ht="31.5">
      <c r="A180" s="121" t="s">
        <v>40</v>
      </c>
      <c r="B180" s="122" t="s">
        <v>651</v>
      </c>
      <c r="C180" s="55">
        <v>1</v>
      </c>
      <c r="D180" s="19">
        <v>844</v>
      </c>
      <c r="E180" s="18">
        <f t="shared" si="7"/>
        <v>225</v>
      </c>
      <c r="F180" s="19">
        <v>225</v>
      </c>
      <c r="G180" s="106"/>
      <c r="H180" s="121"/>
      <c r="I180" s="121"/>
      <c r="J180" s="121">
        <v>1</v>
      </c>
      <c r="K180" s="102" t="s">
        <v>623</v>
      </c>
    </row>
    <row r="181" spans="1:11" s="74" customFormat="1" ht="31.5">
      <c r="A181" s="121" t="s">
        <v>185</v>
      </c>
      <c r="B181" s="122" t="s">
        <v>652</v>
      </c>
      <c r="C181" s="55">
        <v>1</v>
      </c>
      <c r="D181" s="19">
        <v>1138</v>
      </c>
      <c r="E181" s="18">
        <f t="shared" si="7"/>
        <v>187</v>
      </c>
      <c r="F181" s="19">
        <v>187</v>
      </c>
      <c r="G181" s="106"/>
      <c r="H181" s="121"/>
      <c r="I181" s="121"/>
      <c r="J181" s="121">
        <v>1</v>
      </c>
      <c r="K181" s="102" t="s">
        <v>623</v>
      </c>
    </row>
    <row r="182" spans="1:11" s="74" customFormat="1">
      <c r="A182" s="7">
        <v>14</v>
      </c>
      <c r="B182" s="29" t="s">
        <v>402</v>
      </c>
      <c r="C182" s="8"/>
      <c r="D182" s="4"/>
      <c r="E182" s="10"/>
      <c r="F182" s="4"/>
      <c r="G182" s="135"/>
      <c r="H182" s="7"/>
      <c r="I182" s="7"/>
      <c r="J182" s="7"/>
      <c r="K182" s="119"/>
    </row>
    <row r="183" spans="1:11" s="74" customFormat="1" ht="31.5">
      <c r="A183" s="121" t="s">
        <v>39</v>
      </c>
      <c r="B183" s="122" t="s">
        <v>653</v>
      </c>
      <c r="C183" s="55">
        <v>1</v>
      </c>
      <c r="D183" s="19">
        <v>956</v>
      </c>
      <c r="E183" s="18"/>
      <c r="F183" s="19"/>
      <c r="G183" s="106"/>
      <c r="H183" s="121"/>
      <c r="I183" s="121"/>
      <c r="J183" s="121">
        <v>1</v>
      </c>
      <c r="K183" s="102" t="s">
        <v>654</v>
      </c>
    </row>
    <row r="184" spans="1:11" s="74" customFormat="1">
      <c r="A184" s="7">
        <v>15</v>
      </c>
      <c r="B184" s="29" t="s">
        <v>655</v>
      </c>
      <c r="C184" s="8"/>
      <c r="D184" s="4"/>
      <c r="E184" s="10"/>
      <c r="F184" s="4"/>
      <c r="G184" s="135"/>
      <c r="H184" s="7"/>
      <c r="I184" s="7"/>
      <c r="J184" s="7"/>
      <c r="K184" s="119"/>
    </row>
    <row r="185" spans="1:11" s="74" customFormat="1" ht="31.5">
      <c r="A185" s="121" t="s">
        <v>39</v>
      </c>
      <c r="B185" s="122" t="s">
        <v>656</v>
      </c>
      <c r="C185" s="55">
        <v>1</v>
      </c>
      <c r="D185" s="19">
        <v>27334</v>
      </c>
      <c r="E185" s="18"/>
      <c r="F185" s="19"/>
      <c r="G185" s="106"/>
      <c r="H185" s="121"/>
      <c r="I185" s="121"/>
      <c r="J185" s="121">
        <v>1</v>
      </c>
      <c r="K185" s="102" t="s">
        <v>657</v>
      </c>
    </row>
    <row r="186" spans="1:11" s="74" customFormat="1">
      <c r="A186" s="7">
        <v>16</v>
      </c>
      <c r="B186" s="29" t="s">
        <v>658</v>
      </c>
      <c r="C186" s="8"/>
      <c r="D186" s="4"/>
      <c r="E186" s="10"/>
      <c r="F186" s="4"/>
      <c r="G186" s="135"/>
      <c r="H186" s="7"/>
      <c r="I186" s="7"/>
      <c r="J186" s="7"/>
      <c r="K186" s="119"/>
    </row>
    <row r="187" spans="1:11" s="74" customFormat="1" ht="31.5">
      <c r="A187" s="121" t="s">
        <v>39</v>
      </c>
      <c r="B187" s="122" t="s">
        <v>659</v>
      </c>
      <c r="C187" s="55">
        <v>1</v>
      </c>
      <c r="D187" s="19"/>
      <c r="E187" s="18">
        <f t="shared" ref="E187:E188" si="8">F187</f>
        <v>270</v>
      </c>
      <c r="F187" s="19">
        <v>270</v>
      </c>
      <c r="G187" s="106"/>
      <c r="H187" s="121"/>
      <c r="I187" s="121"/>
      <c r="J187" s="121">
        <v>1</v>
      </c>
      <c r="K187" s="102" t="s">
        <v>623</v>
      </c>
    </row>
    <row r="188" spans="1:11" s="74" customFormat="1" ht="31.5">
      <c r="A188" s="121" t="s">
        <v>40</v>
      </c>
      <c r="B188" s="122" t="s">
        <v>660</v>
      </c>
      <c r="C188" s="55">
        <v>1</v>
      </c>
      <c r="D188" s="19"/>
      <c r="E188" s="18">
        <f t="shared" si="8"/>
        <v>32</v>
      </c>
      <c r="F188" s="19">
        <v>32</v>
      </c>
      <c r="G188" s="106"/>
      <c r="H188" s="121"/>
      <c r="I188" s="121"/>
      <c r="J188" s="121">
        <v>1</v>
      </c>
      <c r="K188" s="102" t="s">
        <v>623</v>
      </c>
    </row>
    <row r="189" spans="1:11" s="74" customFormat="1">
      <c r="A189" s="7">
        <v>17</v>
      </c>
      <c r="B189" s="29" t="s">
        <v>83</v>
      </c>
      <c r="C189" s="8"/>
      <c r="D189" s="4"/>
      <c r="E189" s="10"/>
      <c r="F189" s="4"/>
      <c r="G189" s="135"/>
      <c r="H189" s="7"/>
      <c r="I189" s="7"/>
      <c r="J189" s="7"/>
      <c r="K189" s="119"/>
    </row>
    <row r="190" spans="1:11" s="74" customFormat="1">
      <c r="A190" s="7" t="s">
        <v>39</v>
      </c>
      <c r="B190" s="122" t="s">
        <v>661</v>
      </c>
      <c r="C190" s="55">
        <v>1</v>
      </c>
      <c r="D190" s="19"/>
      <c r="E190" s="18">
        <f t="shared" ref="E190" si="9">F190</f>
        <v>44</v>
      </c>
      <c r="F190" s="19">
        <v>44</v>
      </c>
      <c r="G190" s="135"/>
      <c r="H190" s="7"/>
      <c r="I190" s="7"/>
      <c r="J190" s="121">
        <v>1</v>
      </c>
      <c r="K190" s="102" t="s">
        <v>620</v>
      </c>
    </row>
    <row r="191" spans="1:11" s="74" customFormat="1">
      <c r="A191" s="7">
        <v>18</v>
      </c>
      <c r="B191" s="8" t="s">
        <v>317</v>
      </c>
      <c r="C191" s="8"/>
      <c r="D191" s="4"/>
      <c r="E191" s="10"/>
      <c r="F191" s="4"/>
      <c r="G191" s="135"/>
      <c r="H191" s="7"/>
      <c r="I191" s="7"/>
      <c r="J191" s="7"/>
      <c r="K191" s="119"/>
    </row>
    <row r="192" spans="1:11" s="74" customFormat="1" ht="31.5">
      <c r="A192" s="7" t="s">
        <v>39</v>
      </c>
      <c r="B192" s="122" t="s">
        <v>662</v>
      </c>
      <c r="C192" s="55">
        <v>1</v>
      </c>
      <c r="D192" s="19">
        <v>487</v>
      </c>
      <c r="E192" s="18">
        <f t="shared" ref="E192:E200" si="10">F192</f>
        <v>794</v>
      </c>
      <c r="F192" s="19">
        <v>794</v>
      </c>
      <c r="G192" s="135"/>
      <c r="H192" s="122"/>
      <c r="I192" s="7"/>
      <c r="J192" s="121">
        <v>1</v>
      </c>
      <c r="K192" s="102" t="s">
        <v>663</v>
      </c>
    </row>
    <row r="193" spans="1:11" s="74" customFormat="1" ht="31.5">
      <c r="A193" s="7" t="s">
        <v>40</v>
      </c>
      <c r="B193" s="122" t="s">
        <v>664</v>
      </c>
      <c r="C193" s="55">
        <v>1</v>
      </c>
      <c r="D193" s="19">
        <v>4416</v>
      </c>
      <c r="E193" s="18">
        <f t="shared" si="10"/>
        <v>1190</v>
      </c>
      <c r="F193" s="19">
        <v>1190</v>
      </c>
      <c r="G193" s="135"/>
      <c r="H193" s="122"/>
      <c r="I193" s="7"/>
      <c r="J193" s="121">
        <v>1</v>
      </c>
      <c r="K193" s="102" t="s">
        <v>665</v>
      </c>
    </row>
    <row r="194" spans="1:11" s="74" customFormat="1" ht="31.5">
      <c r="A194" s="7" t="s">
        <v>185</v>
      </c>
      <c r="B194" s="122" t="s">
        <v>666</v>
      </c>
      <c r="C194" s="55">
        <v>1</v>
      </c>
      <c r="D194" s="19">
        <v>2717</v>
      </c>
      <c r="E194" s="18">
        <f t="shared" si="10"/>
        <v>571</v>
      </c>
      <c r="F194" s="19">
        <v>571</v>
      </c>
      <c r="G194" s="135"/>
      <c r="H194" s="122"/>
      <c r="I194" s="7"/>
      <c r="J194" s="121">
        <v>1</v>
      </c>
      <c r="K194" s="102" t="s">
        <v>665</v>
      </c>
    </row>
    <row r="195" spans="1:11" s="74" customFormat="1" ht="31.5">
      <c r="A195" s="7" t="s">
        <v>229</v>
      </c>
      <c r="B195" s="122" t="s">
        <v>667</v>
      </c>
      <c r="C195" s="55">
        <v>1</v>
      </c>
      <c r="D195" s="19">
        <v>2463</v>
      </c>
      <c r="E195" s="18">
        <f t="shared" si="10"/>
        <v>1063</v>
      </c>
      <c r="F195" s="19">
        <v>1063</v>
      </c>
      <c r="G195" s="106">
        <v>1</v>
      </c>
      <c r="H195" s="122" t="s">
        <v>318</v>
      </c>
      <c r="I195" s="102" t="s">
        <v>668</v>
      </c>
      <c r="J195" s="121"/>
      <c r="K195" s="102"/>
    </row>
    <row r="196" spans="1:11" s="74" customFormat="1" ht="31.5">
      <c r="A196" s="7" t="s">
        <v>230</v>
      </c>
      <c r="B196" s="122" t="s">
        <v>669</v>
      </c>
      <c r="C196" s="55">
        <v>1</v>
      </c>
      <c r="D196" s="19">
        <v>277</v>
      </c>
      <c r="E196" s="18">
        <f t="shared" si="10"/>
        <v>25</v>
      </c>
      <c r="F196" s="19">
        <v>25</v>
      </c>
      <c r="G196" s="106">
        <v>1</v>
      </c>
      <c r="H196" s="122" t="s">
        <v>318</v>
      </c>
      <c r="I196" s="102" t="s">
        <v>668</v>
      </c>
      <c r="J196" s="121"/>
      <c r="K196" s="102"/>
    </row>
    <row r="197" spans="1:11" s="74" customFormat="1" ht="47.25">
      <c r="A197" s="7" t="s">
        <v>703</v>
      </c>
      <c r="B197" s="122" t="s">
        <v>670</v>
      </c>
      <c r="C197" s="55">
        <v>1</v>
      </c>
      <c r="D197" s="19">
        <v>280</v>
      </c>
      <c r="E197" s="18">
        <f t="shared" si="10"/>
        <v>182</v>
      </c>
      <c r="F197" s="19">
        <v>182</v>
      </c>
      <c r="G197" s="135"/>
      <c r="H197" s="122"/>
      <c r="I197" s="7"/>
      <c r="J197" s="121">
        <v>1</v>
      </c>
      <c r="K197" s="102" t="s">
        <v>671</v>
      </c>
    </row>
    <row r="198" spans="1:11" s="74" customFormat="1" ht="31.5">
      <c r="A198" s="7" t="s">
        <v>595</v>
      </c>
      <c r="B198" s="122" t="s">
        <v>672</v>
      </c>
      <c r="C198" s="55">
        <v>1</v>
      </c>
      <c r="D198" s="19">
        <v>318</v>
      </c>
      <c r="E198" s="18">
        <f t="shared" si="10"/>
        <v>191</v>
      </c>
      <c r="F198" s="19">
        <v>191</v>
      </c>
      <c r="G198" s="106">
        <v>1</v>
      </c>
      <c r="H198" s="122" t="s">
        <v>318</v>
      </c>
      <c r="I198" s="102" t="s">
        <v>668</v>
      </c>
      <c r="J198" s="121"/>
      <c r="K198" s="102"/>
    </row>
    <row r="199" spans="1:11" s="74" customFormat="1" ht="31.5">
      <c r="A199" s="7" t="s">
        <v>704</v>
      </c>
      <c r="B199" s="122" t="s">
        <v>673</v>
      </c>
      <c r="C199" s="55">
        <v>1</v>
      </c>
      <c r="D199" s="19">
        <v>2705</v>
      </c>
      <c r="E199" s="18">
        <f t="shared" si="10"/>
        <v>797</v>
      </c>
      <c r="F199" s="19">
        <v>797</v>
      </c>
      <c r="G199" s="135"/>
      <c r="H199" s="122"/>
      <c r="I199" s="7"/>
      <c r="J199" s="121">
        <v>1</v>
      </c>
      <c r="K199" s="102" t="s">
        <v>665</v>
      </c>
    </row>
    <row r="200" spans="1:11" s="74" customFormat="1" ht="31.5">
      <c r="A200" s="121" t="s">
        <v>705</v>
      </c>
      <c r="B200" s="122" t="s">
        <v>319</v>
      </c>
      <c r="C200" s="55">
        <v>1</v>
      </c>
      <c r="D200" s="22">
        <v>93</v>
      </c>
      <c r="E200" s="18">
        <f t="shared" si="10"/>
        <v>93</v>
      </c>
      <c r="F200" s="18">
        <v>93</v>
      </c>
      <c r="G200" s="106">
        <v>1</v>
      </c>
      <c r="H200" s="122" t="s">
        <v>318</v>
      </c>
      <c r="I200" s="102" t="s">
        <v>668</v>
      </c>
      <c r="J200" s="55"/>
      <c r="K200" s="102"/>
    </row>
    <row r="201" spans="1:11" s="74" customFormat="1" ht="31.5">
      <c r="A201" s="121" t="s">
        <v>706</v>
      </c>
      <c r="B201" s="122" t="s">
        <v>321</v>
      </c>
      <c r="C201" s="55">
        <v>1</v>
      </c>
      <c r="D201" s="48">
        <v>454.2</v>
      </c>
      <c r="E201" s="19"/>
      <c r="F201" s="18"/>
      <c r="G201" s="106">
        <v>1</v>
      </c>
      <c r="H201" s="122" t="s">
        <v>318</v>
      </c>
      <c r="I201" s="102" t="s">
        <v>668</v>
      </c>
      <c r="J201" s="122"/>
      <c r="K201" s="102"/>
    </row>
    <row r="202" spans="1:11" s="74" customFormat="1" ht="31.5">
      <c r="A202" s="121" t="s">
        <v>707</v>
      </c>
      <c r="B202" s="122" t="s">
        <v>322</v>
      </c>
      <c r="C202" s="55">
        <v>1</v>
      </c>
      <c r="D202" s="22">
        <v>1079</v>
      </c>
      <c r="E202" s="19"/>
      <c r="F202" s="18"/>
      <c r="G202" s="105">
        <v>1</v>
      </c>
      <c r="H202" s="102" t="s">
        <v>318</v>
      </c>
      <c r="I202" s="102" t="s">
        <v>320</v>
      </c>
      <c r="J202" s="122"/>
      <c r="K202" s="102"/>
    </row>
    <row r="203" spans="1:11">
      <c r="A203" s="7" t="s">
        <v>165</v>
      </c>
      <c r="B203" s="8" t="s">
        <v>164</v>
      </c>
      <c r="C203" s="8"/>
      <c r="D203" s="22"/>
      <c r="E203" s="18"/>
      <c r="F203" s="18"/>
      <c r="G203" s="106"/>
      <c r="H203" s="121"/>
      <c r="I203" s="121"/>
      <c r="J203" s="55"/>
      <c r="K203" s="102"/>
    </row>
    <row r="204" spans="1:11">
      <c r="A204" s="16">
        <v>1</v>
      </c>
      <c r="B204" s="122" t="s">
        <v>86</v>
      </c>
      <c r="C204" s="30"/>
      <c r="D204" s="58"/>
      <c r="E204" s="2"/>
      <c r="F204" s="2"/>
      <c r="G204" s="133"/>
      <c r="H204" s="103"/>
      <c r="I204" s="103"/>
      <c r="J204" s="2"/>
      <c r="K204" s="3"/>
    </row>
    <row r="205" spans="1:11" ht="31.5">
      <c r="A205" s="103" t="s">
        <v>39</v>
      </c>
      <c r="B205" s="122" t="s">
        <v>87</v>
      </c>
      <c r="C205" s="30">
        <v>1</v>
      </c>
      <c r="D205" s="62">
        <v>216</v>
      </c>
      <c r="E205" s="2"/>
      <c r="F205" s="95"/>
      <c r="G205" s="105">
        <v>1</v>
      </c>
      <c r="H205" s="102" t="s">
        <v>525</v>
      </c>
      <c r="I205" s="102" t="s">
        <v>88</v>
      </c>
      <c r="J205" s="2"/>
      <c r="K205" s="3"/>
    </row>
    <row r="206" spans="1:11" ht="47.25">
      <c r="A206" s="103" t="s">
        <v>40</v>
      </c>
      <c r="B206" s="122" t="s">
        <v>89</v>
      </c>
      <c r="C206" s="30">
        <v>1</v>
      </c>
      <c r="D206" s="62">
        <v>1501</v>
      </c>
      <c r="E206" s="2"/>
      <c r="F206" s="95"/>
      <c r="G206" s="105">
        <v>1</v>
      </c>
      <c r="H206" s="102" t="s">
        <v>590</v>
      </c>
      <c r="I206" s="102" t="s">
        <v>90</v>
      </c>
      <c r="J206" s="2"/>
      <c r="K206" s="3"/>
    </row>
    <row r="207" spans="1:11">
      <c r="A207" s="16">
        <v>2</v>
      </c>
      <c r="B207" s="122" t="s">
        <v>91</v>
      </c>
      <c r="C207" s="30"/>
      <c r="D207" s="62"/>
      <c r="E207" s="2"/>
      <c r="F207" s="95"/>
      <c r="G207" s="105"/>
      <c r="H207" s="102"/>
      <c r="I207" s="102"/>
      <c r="J207" s="2"/>
      <c r="K207" s="3"/>
    </row>
    <row r="208" spans="1:11" ht="47.25">
      <c r="A208" s="103" t="s">
        <v>39</v>
      </c>
      <c r="B208" s="122" t="s">
        <v>92</v>
      </c>
      <c r="C208" s="30">
        <v>1</v>
      </c>
      <c r="D208" s="62">
        <v>182</v>
      </c>
      <c r="E208" s="47"/>
      <c r="F208" s="86"/>
      <c r="G208" s="105">
        <v>1</v>
      </c>
      <c r="H208" s="102" t="s">
        <v>590</v>
      </c>
      <c r="I208" s="102" t="s">
        <v>88</v>
      </c>
      <c r="J208" s="2"/>
      <c r="K208" s="3"/>
    </row>
    <row r="209" spans="1:11" ht="47.25">
      <c r="A209" s="103" t="s">
        <v>40</v>
      </c>
      <c r="B209" s="122" t="s">
        <v>93</v>
      </c>
      <c r="C209" s="30">
        <v>1</v>
      </c>
      <c r="D209" s="62">
        <v>143</v>
      </c>
      <c r="E209" s="18">
        <f t="shared" ref="E209:E210" si="11">F209</f>
        <v>68</v>
      </c>
      <c r="F209" s="86">
        <v>68</v>
      </c>
      <c r="G209" s="105">
        <v>1</v>
      </c>
      <c r="H209" s="102" t="s">
        <v>590</v>
      </c>
      <c r="I209" s="102" t="s">
        <v>713</v>
      </c>
      <c r="J209" s="2"/>
      <c r="K209" s="3"/>
    </row>
    <row r="210" spans="1:11" ht="47.25">
      <c r="A210" s="103" t="s">
        <v>185</v>
      </c>
      <c r="B210" s="122" t="s">
        <v>94</v>
      </c>
      <c r="C210" s="30">
        <v>1</v>
      </c>
      <c r="D210" s="62">
        <v>313</v>
      </c>
      <c r="E210" s="18">
        <f t="shared" si="11"/>
        <v>95</v>
      </c>
      <c r="F210" s="86">
        <v>95</v>
      </c>
      <c r="G210" s="105">
        <v>1</v>
      </c>
      <c r="H210" s="102" t="s">
        <v>590</v>
      </c>
      <c r="I210" s="102" t="s">
        <v>88</v>
      </c>
      <c r="J210" s="2"/>
      <c r="K210" s="3"/>
    </row>
    <row r="211" spans="1:11">
      <c r="A211" s="16">
        <v>3</v>
      </c>
      <c r="B211" s="122" t="s">
        <v>95</v>
      </c>
      <c r="C211" s="30"/>
      <c r="D211" s="62"/>
      <c r="E211" s="2"/>
      <c r="F211" s="95"/>
      <c r="G211" s="133"/>
      <c r="H211" s="102"/>
      <c r="I211" s="102"/>
      <c r="J211" s="2"/>
      <c r="K211" s="3"/>
    </row>
    <row r="212" spans="1:11" ht="47.25">
      <c r="A212" s="103" t="s">
        <v>39</v>
      </c>
      <c r="B212" s="122" t="s">
        <v>96</v>
      </c>
      <c r="C212" s="30">
        <v>1</v>
      </c>
      <c r="D212" s="62">
        <v>1524</v>
      </c>
      <c r="E212" s="18">
        <f t="shared" ref="E212" si="12">F212</f>
        <v>274</v>
      </c>
      <c r="F212" s="86">
        <v>274</v>
      </c>
      <c r="G212" s="105">
        <v>1</v>
      </c>
      <c r="H212" s="102" t="s">
        <v>590</v>
      </c>
      <c r="I212" s="102" t="s">
        <v>713</v>
      </c>
      <c r="J212" s="2"/>
      <c r="K212" s="3"/>
    </row>
    <row r="213" spans="1:11">
      <c r="A213" s="16">
        <v>4</v>
      </c>
      <c r="B213" s="122" t="s">
        <v>97</v>
      </c>
      <c r="C213" s="30"/>
      <c r="D213" s="62"/>
      <c r="E213" s="47"/>
      <c r="F213" s="86"/>
      <c r="G213" s="133"/>
      <c r="H213" s="102"/>
      <c r="I213" s="102"/>
      <c r="J213" s="2"/>
      <c r="K213" s="3"/>
    </row>
    <row r="214" spans="1:11" ht="47.25">
      <c r="A214" s="103" t="s">
        <v>39</v>
      </c>
      <c r="B214" s="122" t="s">
        <v>98</v>
      </c>
      <c r="C214" s="30">
        <v>1</v>
      </c>
      <c r="D214" s="62">
        <v>3104</v>
      </c>
      <c r="E214" s="18">
        <f t="shared" ref="E214" si="13">F214</f>
        <v>711</v>
      </c>
      <c r="F214" s="86">
        <f>155+224+214+118</f>
        <v>711</v>
      </c>
      <c r="G214" s="105">
        <v>1</v>
      </c>
      <c r="H214" s="102" t="s">
        <v>590</v>
      </c>
      <c r="I214" s="102" t="s">
        <v>713</v>
      </c>
      <c r="J214" s="2"/>
      <c r="K214" s="3"/>
    </row>
    <row r="215" spans="1:11">
      <c r="A215" s="16">
        <v>5</v>
      </c>
      <c r="B215" s="122" t="s">
        <v>99</v>
      </c>
      <c r="C215" s="30"/>
      <c r="D215" s="62"/>
      <c r="E215" s="47"/>
      <c r="F215" s="86"/>
      <c r="G215" s="133"/>
      <c r="H215" s="102"/>
      <c r="I215" s="102"/>
      <c r="J215" s="2"/>
      <c r="K215" s="3"/>
    </row>
    <row r="216" spans="1:11" ht="47.25">
      <c r="A216" s="103" t="s">
        <v>39</v>
      </c>
      <c r="B216" s="122" t="s">
        <v>100</v>
      </c>
      <c r="C216" s="30">
        <v>1</v>
      </c>
      <c r="D216" s="62">
        <v>148</v>
      </c>
      <c r="E216" s="18">
        <f t="shared" ref="E216" si="14">F216</f>
        <v>148</v>
      </c>
      <c r="F216" s="86">
        <v>148</v>
      </c>
      <c r="G216" s="105">
        <v>1</v>
      </c>
      <c r="H216" s="102" t="s">
        <v>590</v>
      </c>
      <c r="I216" s="102" t="s">
        <v>713</v>
      </c>
      <c r="J216" s="2"/>
      <c r="K216" s="3"/>
    </row>
    <row r="217" spans="1:11">
      <c r="A217" s="16">
        <v>6</v>
      </c>
      <c r="B217" s="122" t="s">
        <v>101</v>
      </c>
      <c r="C217" s="30"/>
      <c r="D217" s="62"/>
      <c r="E217" s="47"/>
      <c r="F217" s="86"/>
      <c r="G217" s="133"/>
      <c r="H217" s="102"/>
      <c r="I217" s="102"/>
      <c r="J217" s="2"/>
      <c r="K217" s="3"/>
    </row>
    <row r="218" spans="1:11" ht="47.25">
      <c r="A218" s="103" t="s">
        <v>39</v>
      </c>
      <c r="B218" s="122" t="s">
        <v>102</v>
      </c>
      <c r="C218" s="30">
        <v>1</v>
      </c>
      <c r="D218" s="62">
        <v>1193.7</v>
      </c>
      <c r="E218" s="18">
        <f t="shared" ref="E218:E219" si="15">F218</f>
        <v>666</v>
      </c>
      <c r="F218" s="86">
        <f>410+206+45+5</f>
        <v>666</v>
      </c>
      <c r="G218" s="105">
        <v>1</v>
      </c>
      <c r="H218" s="102" t="s">
        <v>590</v>
      </c>
      <c r="I218" s="102" t="s">
        <v>713</v>
      </c>
      <c r="J218" s="2"/>
      <c r="K218" s="3"/>
    </row>
    <row r="219" spans="1:11" ht="47.25">
      <c r="A219" s="103" t="s">
        <v>40</v>
      </c>
      <c r="B219" s="122" t="s">
        <v>103</v>
      </c>
      <c r="C219" s="30">
        <v>1</v>
      </c>
      <c r="D219" s="62">
        <v>89.6</v>
      </c>
      <c r="E219" s="18">
        <f t="shared" si="15"/>
        <v>40</v>
      </c>
      <c r="F219" s="86">
        <v>40</v>
      </c>
      <c r="G219" s="105">
        <v>1</v>
      </c>
      <c r="H219" s="102" t="s">
        <v>590</v>
      </c>
      <c r="I219" s="102" t="s">
        <v>718</v>
      </c>
      <c r="J219" s="2"/>
      <c r="K219" s="3"/>
    </row>
    <row r="220" spans="1:11">
      <c r="A220" s="16">
        <v>7</v>
      </c>
      <c r="B220" s="122" t="s">
        <v>104</v>
      </c>
      <c r="C220" s="30"/>
      <c r="D220" s="62"/>
      <c r="E220" s="47"/>
      <c r="F220" s="86"/>
      <c r="G220" s="133"/>
      <c r="H220" s="102"/>
      <c r="I220" s="102"/>
      <c r="J220" s="2"/>
      <c r="K220" s="3"/>
    </row>
    <row r="221" spans="1:11" ht="47.25">
      <c r="A221" s="103" t="s">
        <v>39</v>
      </c>
      <c r="B221" s="122" t="s">
        <v>105</v>
      </c>
      <c r="C221" s="30">
        <v>1</v>
      </c>
      <c r="D221" s="62">
        <v>1116</v>
      </c>
      <c r="E221" s="47"/>
      <c r="F221" s="19"/>
      <c r="G221" s="105">
        <v>1</v>
      </c>
      <c r="H221" s="102" t="s">
        <v>590</v>
      </c>
      <c r="I221" s="102" t="s">
        <v>106</v>
      </c>
      <c r="J221" s="2"/>
      <c r="K221" s="3"/>
    </row>
    <row r="222" spans="1:11">
      <c r="A222" s="16">
        <v>8</v>
      </c>
      <c r="B222" s="122" t="s">
        <v>107</v>
      </c>
      <c r="C222" s="30"/>
      <c r="D222" s="62"/>
      <c r="E222" s="47"/>
      <c r="F222" s="19"/>
      <c r="G222" s="133"/>
      <c r="H222" s="102"/>
      <c r="I222" s="102"/>
      <c r="J222" s="2"/>
      <c r="K222" s="3"/>
    </row>
    <row r="223" spans="1:11" ht="47.25">
      <c r="A223" s="103" t="s">
        <v>39</v>
      </c>
      <c r="B223" s="122" t="s">
        <v>108</v>
      </c>
      <c r="C223" s="30">
        <v>1</v>
      </c>
      <c r="D223" s="62">
        <v>48.3</v>
      </c>
      <c r="E223" s="47"/>
      <c r="F223" s="86"/>
      <c r="G223" s="105">
        <v>1</v>
      </c>
      <c r="H223" s="102" t="s">
        <v>590</v>
      </c>
      <c r="I223" s="102" t="s">
        <v>717</v>
      </c>
      <c r="J223" s="2"/>
      <c r="K223" s="3"/>
    </row>
    <row r="224" spans="1:11">
      <c r="A224" s="16">
        <v>9</v>
      </c>
      <c r="B224" s="122" t="s">
        <v>109</v>
      </c>
      <c r="C224" s="30"/>
      <c r="D224" s="62"/>
      <c r="E224" s="2"/>
      <c r="F224" s="95"/>
      <c r="G224" s="133"/>
      <c r="H224" s="102"/>
      <c r="I224" s="102"/>
      <c r="J224" s="2"/>
      <c r="K224" s="3"/>
    </row>
    <row r="225" spans="1:11" ht="47.25">
      <c r="A225" s="103" t="s">
        <v>39</v>
      </c>
      <c r="B225" s="122" t="s">
        <v>110</v>
      </c>
      <c r="C225" s="30">
        <v>1</v>
      </c>
      <c r="D225" s="62">
        <v>3608</v>
      </c>
      <c r="E225" s="18">
        <f t="shared" ref="E225" si="16">F225</f>
        <v>1189</v>
      </c>
      <c r="F225" s="86">
        <f>261+42+425+277+184</f>
        <v>1189</v>
      </c>
      <c r="G225" s="105">
        <v>1</v>
      </c>
      <c r="H225" s="102" t="s">
        <v>590</v>
      </c>
      <c r="I225" s="103" t="s">
        <v>604</v>
      </c>
      <c r="J225" s="2"/>
      <c r="K225" s="3"/>
    </row>
    <row r="226" spans="1:11">
      <c r="A226" s="16">
        <v>10</v>
      </c>
      <c r="B226" s="122" t="s">
        <v>111</v>
      </c>
      <c r="C226" s="30"/>
      <c r="D226" s="62"/>
      <c r="E226" s="47"/>
      <c r="F226" s="86"/>
      <c r="G226" s="133"/>
      <c r="H226" s="102"/>
      <c r="I226" s="103"/>
      <c r="J226" s="2"/>
      <c r="K226" s="3"/>
    </row>
    <row r="227" spans="1:11" ht="47.25">
      <c r="A227" s="103" t="s">
        <v>39</v>
      </c>
      <c r="B227" s="122" t="s">
        <v>112</v>
      </c>
      <c r="C227" s="30">
        <v>1</v>
      </c>
      <c r="D227" s="62">
        <v>389</v>
      </c>
      <c r="E227" s="47"/>
      <c r="F227" s="96"/>
      <c r="G227" s="105">
        <v>1</v>
      </c>
      <c r="H227" s="102" t="s">
        <v>590</v>
      </c>
      <c r="I227" s="102" t="s">
        <v>717</v>
      </c>
      <c r="J227" s="2"/>
      <c r="K227" s="3"/>
    </row>
    <row r="228" spans="1:11">
      <c r="A228" s="16">
        <v>11</v>
      </c>
      <c r="B228" s="122" t="s">
        <v>113</v>
      </c>
      <c r="C228" s="30"/>
      <c r="D228" s="62"/>
      <c r="E228" s="47"/>
      <c r="F228" s="96"/>
      <c r="G228" s="133"/>
      <c r="H228" s="102"/>
      <c r="I228" s="102"/>
      <c r="J228" s="2"/>
      <c r="K228" s="3"/>
    </row>
    <row r="229" spans="1:11" ht="47.25">
      <c r="A229" s="103" t="s">
        <v>39</v>
      </c>
      <c r="B229" s="122" t="s">
        <v>114</v>
      </c>
      <c r="C229" s="30">
        <v>1</v>
      </c>
      <c r="D229" s="48">
        <v>302</v>
      </c>
      <c r="E229" s="18">
        <f t="shared" ref="E229" si="17">F229</f>
        <v>98</v>
      </c>
      <c r="F229" s="19">
        <v>98</v>
      </c>
      <c r="G229" s="105">
        <v>1</v>
      </c>
      <c r="H229" s="102" t="s">
        <v>590</v>
      </c>
      <c r="I229" s="102" t="s">
        <v>717</v>
      </c>
      <c r="J229" s="2"/>
      <c r="K229" s="3"/>
    </row>
    <row r="230" spans="1:11">
      <c r="A230" s="16">
        <v>12</v>
      </c>
      <c r="B230" s="122" t="s">
        <v>115</v>
      </c>
      <c r="C230" s="30"/>
      <c r="D230" s="48"/>
      <c r="E230" s="47"/>
      <c r="F230" s="19"/>
      <c r="G230" s="133"/>
      <c r="H230" s="102"/>
      <c r="I230" s="102"/>
      <c r="J230" s="2"/>
      <c r="K230" s="3"/>
    </row>
    <row r="231" spans="1:11" ht="47.25">
      <c r="A231" s="103" t="s">
        <v>39</v>
      </c>
      <c r="B231" s="122" t="s">
        <v>116</v>
      </c>
      <c r="C231" s="30">
        <v>1</v>
      </c>
      <c r="D231" s="48">
        <v>600</v>
      </c>
      <c r="E231" s="18">
        <f t="shared" ref="E231" si="18">F231</f>
        <v>148</v>
      </c>
      <c r="F231" s="19">
        <f>128+20</f>
        <v>148</v>
      </c>
      <c r="G231" s="105">
        <v>1</v>
      </c>
      <c r="H231" s="102" t="s">
        <v>590</v>
      </c>
      <c r="I231" s="102" t="s">
        <v>716</v>
      </c>
      <c r="J231" s="2"/>
      <c r="K231" s="3"/>
    </row>
    <row r="232" spans="1:11">
      <c r="A232" s="16">
        <v>13</v>
      </c>
      <c r="B232" s="122" t="s">
        <v>117</v>
      </c>
      <c r="C232" s="30"/>
      <c r="D232" s="48"/>
      <c r="E232" s="47"/>
      <c r="F232" s="19"/>
      <c r="G232" s="133"/>
      <c r="H232" s="102"/>
      <c r="I232" s="102"/>
      <c r="J232" s="2"/>
      <c r="K232" s="3"/>
    </row>
    <row r="233" spans="1:11" ht="47.25">
      <c r="A233" s="103" t="s">
        <v>39</v>
      </c>
      <c r="B233" s="122" t="s">
        <v>118</v>
      </c>
      <c r="C233" s="30">
        <v>1</v>
      </c>
      <c r="D233" s="48">
        <v>515</v>
      </c>
      <c r="E233" s="18">
        <f t="shared" ref="E233" si="19">F233</f>
        <v>169</v>
      </c>
      <c r="F233" s="19">
        <f>156+13</f>
        <v>169</v>
      </c>
      <c r="G233" s="105">
        <v>1</v>
      </c>
      <c r="H233" s="102" t="s">
        <v>590</v>
      </c>
      <c r="I233" s="102" t="s">
        <v>716</v>
      </c>
      <c r="J233" s="2"/>
      <c r="K233" s="3"/>
    </row>
    <row r="234" spans="1:11">
      <c r="A234" s="16">
        <v>14</v>
      </c>
      <c r="B234" s="122" t="s">
        <v>119</v>
      </c>
      <c r="C234" s="30"/>
      <c r="D234" s="48"/>
      <c r="E234" s="47"/>
      <c r="F234" s="19"/>
      <c r="G234" s="133"/>
      <c r="H234" s="102"/>
      <c r="I234" s="102"/>
      <c r="J234" s="2"/>
      <c r="K234" s="3"/>
    </row>
    <row r="235" spans="1:11" ht="78.75">
      <c r="A235" s="103" t="s">
        <v>39</v>
      </c>
      <c r="B235" s="122" t="s">
        <v>120</v>
      </c>
      <c r="C235" s="30">
        <v>1</v>
      </c>
      <c r="D235" s="48">
        <v>465</v>
      </c>
      <c r="E235" s="18">
        <f t="shared" ref="E235" si="20">F235</f>
        <v>199</v>
      </c>
      <c r="F235" s="19">
        <v>199</v>
      </c>
      <c r="G235" s="105">
        <v>1</v>
      </c>
      <c r="H235" s="102" t="s">
        <v>590</v>
      </c>
      <c r="I235" s="102" t="s">
        <v>121</v>
      </c>
      <c r="J235" s="2"/>
      <c r="K235" s="3"/>
    </row>
    <row r="236" spans="1:11">
      <c r="A236" s="16">
        <v>15</v>
      </c>
      <c r="B236" s="122" t="s">
        <v>122</v>
      </c>
      <c r="C236" s="30"/>
      <c r="D236" s="48"/>
      <c r="E236" s="47"/>
      <c r="F236" s="19"/>
      <c r="G236" s="133"/>
      <c r="H236" s="102"/>
      <c r="I236" s="102"/>
      <c r="J236" s="2"/>
      <c r="K236" s="3"/>
    </row>
    <row r="237" spans="1:11" ht="47.25">
      <c r="A237" s="103" t="s">
        <v>39</v>
      </c>
      <c r="B237" s="122" t="s">
        <v>123</v>
      </c>
      <c r="C237" s="30">
        <v>1</v>
      </c>
      <c r="D237" s="48">
        <v>330</v>
      </c>
      <c r="E237" s="18">
        <f t="shared" ref="E237" si="21">F237</f>
        <v>226</v>
      </c>
      <c r="F237" s="19">
        <f>113+113</f>
        <v>226</v>
      </c>
      <c r="G237" s="105">
        <v>1</v>
      </c>
      <c r="H237" s="102" t="s">
        <v>590</v>
      </c>
      <c r="I237" s="102" t="s">
        <v>716</v>
      </c>
      <c r="J237" s="2"/>
      <c r="K237" s="3"/>
    </row>
    <row r="238" spans="1:11">
      <c r="A238" s="16">
        <v>16</v>
      </c>
      <c r="B238" s="122" t="s">
        <v>124</v>
      </c>
      <c r="C238" s="30"/>
      <c r="D238" s="48"/>
      <c r="E238" s="47"/>
      <c r="F238" s="19"/>
      <c r="G238" s="133"/>
      <c r="H238" s="102"/>
      <c r="I238" s="102"/>
      <c r="J238" s="2"/>
      <c r="K238" s="3"/>
    </row>
    <row r="239" spans="1:11" ht="47.25">
      <c r="A239" s="103" t="s">
        <v>39</v>
      </c>
      <c r="B239" s="122" t="s">
        <v>125</v>
      </c>
      <c r="C239" s="30">
        <v>1</v>
      </c>
      <c r="D239" s="48">
        <v>1700</v>
      </c>
      <c r="E239" s="18">
        <f t="shared" ref="E239" si="22">F239</f>
        <v>212</v>
      </c>
      <c r="F239" s="19">
        <f>96+96+20</f>
        <v>212</v>
      </c>
      <c r="G239" s="105">
        <v>1</v>
      </c>
      <c r="H239" s="102" t="s">
        <v>590</v>
      </c>
      <c r="I239" s="102" t="s">
        <v>716</v>
      </c>
      <c r="J239" s="2"/>
      <c r="K239" s="3"/>
    </row>
    <row r="240" spans="1:11">
      <c r="A240" s="16">
        <v>17</v>
      </c>
      <c r="B240" s="122" t="s">
        <v>126</v>
      </c>
      <c r="C240" s="30"/>
      <c r="D240" s="48"/>
      <c r="E240" s="47"/>
      <c r="F240" s="19"/>
      <c r="G240" s="133"/>
      <c r="H240" s="102"/>
      <c r="I240" s="102"/>
      <c r="J240" s="2"/>
      <c r="K240" s="3"/>
    </row>
    <row r="241" spans="1:11" ht="47.25">
      <c r="A241" s="103" t="s">
        <v>39</v>
      </c>
      <c r="B241" s="122" t="s">
        <v>127</v>
      </c>
      <c r="C241" s="30">
        <v>1</v>
      </c>
      <c r="D241" s="48">
        <v>695.7</v>
      </c>
      <c r="E241" s="18">
        <f t="shared" ref="E241" si="23">F241</f>
        <v>216</v>
      </c>
      <c r="F241" s="19">
        <v>216</v>
      </c>
      <c r="G241" s="105">
        <v>1</v>
      </c>
      <c r="H241" s="102" t="s">
        <v>590</v>
      </c>
      <c r="I241" s="102" t="s">
        <v>716</v>
      </c>
      <c r="J241" s="2"/>
      <c r="K241" s="3"/>
    </row>
    <row r="242" spans="1:11">
      <c r="A242" s="16">
        <v>18</v>
      </c>
      <c r="B242" s="122" t="s">
        <v>128</v>
      </c>
      <c r="C242" s="30"/>
      <c r="D242" s="48"/>
      <c r="E242" s="47"/>
      <c r="F242" s="19"/>
      <c r="G242" s="133"/>
      <c r="H242" s="102"/>
      <c r="I242" s="102"/>
      <c r="J242" s="2"/>
      <c r="K242" s="3"/>
    </row>
    <row r="243" spans="1:11" ht="47.25">
      <c r="A243" s="103" t="s">
        <v>39</v>
      </c>
      <c r="B243" s="122" t="s">
        <v>129</v>
      </c>
      <c r="C243" s="30">
        <v>1</v>
      </c>
      <c r="D243" s="48">
        <v>1960</v>
      </c>
      <c r="E243" s="18">
        <f t="shared" ref="E243" si="24">F243</f>
        <v>309</v>
      </c>
      <c r="F243" s="19">
        <f>192+107+10</f>
        <v>309</v>
      </c>
      <c r="G243" s="105">
        <v>1</v>
      </c>
      <c r="H243" s="102" t="s">
        <v>590</v>
      </c>
      <c r="I243" s="102" t="s">
        <v>716</v>
      </c>
      <c r="J243" s="2"/>
      <c r="K243" s="3"/>
    </row>
    <row r="244" spans="1:11">
      <c r="A244" s="16">
        <v>19</v>
      </c>
      <c r="B244" s="122" t="s">
        <v>130</v>
      </c>
      <c r="C244" s="30"/>
      <c r="D244" s="48"/>
      <c r="E244" s="47"/>
      <c r="F244" s="19"/>
      <c r="G244" s="133"/>
      <c r="H244" s="102"/>
      <c r="I244" s="102"/>
      <c r="J244" s="2"/>
      <c r="K244" s="3"/>
    </row>
    <row r="245" spans="1:11" ht="47.25">
      <c r="A245" s="103" t="s">
        <v>39</v>
      </c>
      <c r="B245" s="122" t="s">
        <v>131</v>
      </c>
      <c r="C245" s="30">
        <v>1</v>
      </c>
      <c r="D245" s="62">
        <v>1918</v>
      </c>
      <c r="E245" s="18">
        <f t="shared" ref="E245" si="25">F245</f>
        <v>243</v>
      </c>
      <c r="F245" s="19">
        <f>223+20</f>
        <v>243</v>
      </c>
      <c r="G245" s="105">
        <v>1</v>
      </c>
      <c r="H245" s="102" t="s">
        <v>590</v>
      </c>
      <c r="I245" s="102" t="s">
        <v>713</v>
      </c>
      <c r="J245" s="2"/>
      <c r="K245" s="3"/>
    </row>
    <row r="246" spans="1:11">
      <c r="A246" s="16">
        <v>20</v>
      </c>
      <c r="B246" s="122" t="s">
        <v>132</v>
      </c>
      <c r="C246" s="30"/>
      <c r="D246" s="62"/>
      <c r="E246" s="47"/>
      <c r="F246" s="19"/>
      <c r="G246" s="133"/>
      <c r="H246" s="102"/>
      <c r="I246" s="102"/>
      <c r="J246" s="2"/>
      <c r="K246" s="3"/>
    </row>
    <row r="247" spans="1:11" ht="47.25">
      <c r="A247" s="103" t="s">
        <v>39</v>
      </c>
      <c r="B247" s="122" t="s">
        <v>133</v>
      </c>
      <c r="C247" s="30">
        <v>1</v>
      </c>
      <c r="D247" s="48">
        <v>5983</v>
      </c>
      <c r="E247" s="18">
        <f t="shared" ref="E247" si="26">F247</f>
        <v>1199</v>
      </c>
      <c r="F247" s="19">
        <f>980+219</f>
        <v>1199</v>
      </c>
      <c r="G247" s="105">
        <v>1</v>
      </c>
      <c r="H247" s="102" t="s">
        <v>590</v>
      </c>
      <c r="I247" s="50" t="s">
        <v>134</v>
      </c>
      <c r="J247" s="2"/>
      <c r="K247" s="3"/>
    </row>
    <row r="248" spans="1:11">
      <c r="A248" s="16">
        <v>21</v>
      </c>
      <c r="B248" s="122" t="s">
        <v>135</v>
      </c>
      <c r="C248" s="30"/>
      <c r="D248" s="48"/>
      <c r="E248" s="47"/>
      <c r="F248" s="19"/>
      <c r="G248" s="133"/>
      <c r="H248" s="102"/>
      <c r="I248" s="50"/>
      <c r="J248" s="2"/>
      <c r="K248" s="3"/>
    </row>
    <row r="249" spans="1:11">
      <c r="A249" s="103" t="s">
        <v>39</v>
      </c>
      <c r="B249" s="122" t="s">
        <v>136</v>
      </c>
      <c r="C249" s="30">
        <v>1</v>
      </c>
      <c r="D249" s="48">
        <v>1106</v>
      </c>
      <c r="E249" s="18">
        <f t="shared" ref="E249" si="27">F249</f>
        <v>259</v>
      </c>
      <c r="F249" s="19">
        <v>259</v>
      </c>
      <c r="G249" s="105">
        <v>1</v>
      </c>
      <c r="H249" s="102" t="s">
        <v>424</v>
      </c>
      <c r="I249" s="102" t="s">
        <v>88</v>
      </c>
      <c r="J249" s="2"/>
      <c r="K249" s="3"/>
    </row>
    <row r="250" spans="1:11">
      <c r="A250" s="16">
        <v>22</v>
      </c>
      <c r="B250" s="122" t="s">
        <v>137</v>
      </c>
      <c r="C250" s="30"/>
      <c r="D250" s="48"/>
      <c r="E250" s="47"/>
      <c r="F250" s="19"/>
      <c r="G250" s="133"/>
      <c r="H250" s="102"/>
      <c r="I250" s="102"/>
      <c r="J250" s="2"/>
      <c r="K250" s="3"/>
    </row>
    <row r="251" spans="1:11" ht="47.25" customHeight="1">
      <c r="A251" s="103" t="s">
        <v>39</v>
      </c>
      <c r="B251" s="122" t="s">
        <v>138</v>
      </c>
      <c r="C251" s="30">
        <v>1</v>
      </c>
      <c r="D251" s="48">
        <v>324</v>
      </c>
      <c r="E251" s="18">
        <f t="shared" ref="E251" si="28">F251</f>
        <v>73</v>
      </c>
      <c r="F251" s="19">
        <v>73</v>
      </c>
      <c r="G251" s="105">
        <v>1</v>
      </c>
      <c r="H251" s="102" t="s">
        <v>424</v>
      </c>
      <c r="I251" s="102" t="s">
        <v>425</v>
      </c>
      <c r="J251" s="2"/>
      <c r="K251" s="3"/>
    </row>
    <row r="252" spans="1:11">
      <c r="A252" s="16">
        <v>23</v>
      </c>
      <c r="B252" s="122" t="s">
        <v>139</v>
      </c>
      <c r="C252" s="30"/>
      <c r="D252" s="48"/>
      <c r="E252" s="47"/>
      <c r="F252" s="19"/>
      <c r="G252" s="133"/>
      <c r="H252" s="102"/>
      <c r="I252" s="102"/>
      <c r="J252" s="2"/>
      <c r="K252" s="3"/>
    </row>
    <row r="253" spans="1:11" ht="31.5">
      <c r="A253" s="103" t="s">
        <v>39</v>
      </c>
      <c r="B253" s="122" t="s">
        <v>140</v>
      </c>
      <c r="C253" s="30">
        <v>1</v>
      </c>
      <c r="D253" s="62">
        <v>67</v>
      </c>
      <c r="E253" s="18">
        <f t="shared" ref="E253" si="29">F253</f>
        <v>60</v>
      </c>
      <c r="F253" s="86">
        <v>60</v>
      </c>
      <c r="G253" s="105">
        <v>1</v>
      </c>
      <c r="H253" s="102" t="s">
        <v>424</v>
      </c>
      <c r="I253" s="102" t="s">
        <v>713</v>
      </c>
      <c r="J253" s="2"/>
      <c r="K253" s="3"/>
    </row>
    <row r="254" spans="1:11">
      <c r="A254" s="16">
        <v>24</v>
      </c>
      <c r="B254" s="122" t="s">
        <v>141</v>
      </c>
      <c r="C254" s="30"/>
      <c r="D254" s="62"/>
      <c r="E254" s="47"/>
      <c r="F254" s="86"/>
      <c r="G254" s="133"/>
      <c r="H254" s="102"/>
      <c r="I254" s="102"/>
      <c r="J254" s="2"/>
      <c r="K254" s="3"/>
    </row>
    <row r="255" spans="1:11" ht="31.5">
      <c r="A255" s="103" t="s">
        <v>39</v>
      </c>
      <c r="B255" s="122" t="s">
        <v>142</v>
      </c>
      <c r="C255" s="30">
        <v>1</v>
      </c>
      <c r="D255" s="48">
        <v>310</v>
      </c>
      <c r="E255" s="18">
        <f t="shared" ref="E255" si="30">F255</f>
        <v>120</v>
      </c>
      <c r="F255" s="19">
        <v>120</v>
      </c>
      <c r="G255" s="105">
        <v>1</v>
      </c>
      <c r="H255" s="102" t="s">
        <v>424</v>
      </c>
      <c r="I255" s="102" t="s">
        <v>713</v>
      </c>
      <c r="J255" s="2"/>
      <c r="K255" s="3"/>
    </row>
    <row r="256" spans="1:11">
      <c r="A256" s="16">
        <v>25</v>
      </c>
      <c r="B256" s="122" t="s">
        <v>143</v>
      </c>
      <c r="C256" s="30"/>
      <c r="D256" s="48"/>
      <c r="E256" s="47"/>
      <c r="F256" s="19"/>
      <c r="G256" s="133"/>
      <c r="H256" s="102"/>
      <c r="I256" s="102"/>
      <c r="J256" s="2"/>
      <c r="K256" s="3"/>
    </row>
    <row r="257" spans="1:11" ht="31.5">
      <c r="A257" s="103" t="s">
        <v>39</v>
      </c>
      <c r="B257" s="122" t="s">
        <v>144</v>
      </c>
      <c r="C257" s="19">
        <v>1</v>
      </c>
      <c r="D257" s="48">
        <v>1000</v>
      </c>
      <c r="E257" s="47"/>
      <c r="F257" s="19"/>
      <c r="G257" s="105">
        <v>1</v>
      </c>
      <c r="H257" s="102" t="s">
        <v>424</v>
      </c>
      <c r="I257" s="102" t="s">
        <v>426</v>
      </c>
      <c r="J257" s="2"/>
      <c r="K257" s="3"/>
    </row>
    <row r="258" spans="1:11">
      <c r="A258" s="16">
        <v>26</v>
      </c>
      <c r="B258" s="122" t="s">
        <v>115</v>
      </c>
      <c r="C258" s="30"/>
      <c r="D258" s="48"/>
      <c r="E258" s="47"/>
      <c r="F258" s="19"/>
      <c r="G258" s="133"/>
      <c r="H258" s="102"/>
      <c r="I258" s="102"/>
      <c r="J258" s="2"/>
      <c r="K258" s="3"/>
    </row>
    <row r="259" spans="1:11" ht="31.5">
      <c r="A259" s="103" t="s">
        <v>39</v>
      </c>
      <c r="B259" s="122" t="s">
        <v>144</v>
      </c>
      <c r="C259" s="30">
        <v>1</v>
      </c>
      <c r="D259" s="48">
        <v>900</v>
      </c>
      <c r="E259" s="18">
        <f t="shared" ref="E259" si="31">F259</f>
        <v>148</v>
      </c>
      <c r="F259" s="19">
        <f>128+20</f>
        <v>148</v>
      </c>
      <c r="G259" s="105">
        <v>1</v>
      </c>
      <c r="H259" s="102" t="s">
        <v>424</v>
      </c>
      <c r="I259" s="102" t="s">
        <v>713</v>
      </c>
      <c r="J259" s="2"/>
      <c r="K259" s="3"/>
    </row>
    <row r="260" spans="1:11">
      <c r="A260" s="16">
        <v>27</v>
      </c>
      <c r="B260" s="122" t="s">
        <v>145</v>
      </c>
      <c r="C260" s="30"/>
      <c r="D260" s="48"/>
      <c r="E260" s="47"/>
      <c r="F260" s="19"/>
      <c r="G260" s="133"/>
      <c r="H260" s="102"/>
      <c r="I260" s="102"/>
      <c r="J260" s="2"/>
      <c r="K260" s="3"/>
    </row>
    <row r="261" spans="1:11" ht="31.5">
      <c r="A261" s="103" t="s">
        <v>39</v>
      </c>
      <c r="B261" s="122" t="s">
        <v>146</v>
      </c>
      <c r="C261" s="30">
        <v>1</v>
      </c>
      <c r="D261" s="48">
        <v>1954</v>
      </c>
      <c r="E261" s="18">
        <f t="shared" ref="E261" si="32">F261</f>
        <v>206</v>
      </c>
      <c r="F261" s="19">
        <v>206</v>
      </c>
      <c r="G261" s="105">
        <v>1</v>
      </c>
      <c r="H261" s="102" t="s">
        <v>424</v>
      </c>
      <c r="I261" s="102" t="s">
        <v>147</v>
      </c>
      <c r="J261" s="2"/>
      <c r="K261" s="3"/>
    </row>
    <row r="262" spans="1:11">
      <c r="A262" s="16">
        <v>29</v>
      </c>
      <c r="B262" s="122" t="s">
        <v>148</v>
      </c>
      <c r="C262" s="30"/>
      <c r="D262" s="48"/>
      <c r="E262" s="47"/>
      <c r="F262" s="19"/>
      <c r="G262" s="133"/>
      <c r="H262" s="102"/>
      <c r="I262" s="102"/>
      <c r="J262" s="2"/>
      <c r="K262" s="3"/>
    </row>
    <row r="263" spans="1:11" ht="31.5">
      <c r="A263" s="103" t="s">
        <v>39</v>
      </c>
      <c r="B263" s="122" t="s">
        <v>149</v>
      </c>
      <c r="C263" s="30">
        <v>1</v>
      </c>
      <c r="D263" s="48">
        <v>1578.3</v>
      </c>
      <c r="E263" s="47"/>
      <c r="F263" s="19"/>
      <c r="G263" s="105">
        <v>1</v>
      </c>
      <c r="H263" s="102" t="s">
        <v>424</v>
      </c>
      <c r="I263" s="102" t="s">
        <v>150</v>
      </c>
      <c r="J263" s="2"/>
      <c r="K263" s="3"/>
    </row>
    <row r="264" spans="1:11">
      <c r="A264" s="16">
        <v>30</v>
      </c>
      <c r="B264" s="122" t="s">
        <v>151</v>
      </c>
      <c r="C264" s="30"/>
      <c r="D264" s="48"/>
      <c r="E264" s="47"/>
      <c r="F264" s="19"/>
      <c r="G264" s="133"/>
      <c r="H264" s="102"/>
      <c r="I264" s="102"/>
      <c r="J264" s="2"/>
      <c r="K264" s="3"/>
    </row>
    <row r="265" spans="1:11" ht="31.5">
      <c r="A265" s="103" t="s">
        <v>39</v>
      </c>
      <c r="B265" s="122" t="s">
        <v>152</v>
      </c>
      <c r="C265" s="30">
        <v>1</v>
      </c>
      <c r="D265" s="62">
        <v>560.4</v>
      </c>
      <c r="E265" s="18">
        <f t="shared" ref="E265" si="33">F265</f>
        <v>325</v>
      </c>
      <c r="F265" s="86">
        <v>325</v>
      </c>
      <c r="G265" s="105">
        <v>1</v>
      </c>
      <c r="H265" s="102" t="s">
        <v>424</v>
      </c>
      <c r="I265" s="102" t="s">
        <v>713</v>
      </c>
      <c r="J265" s="2"/>
      <c r="K265" s="3"/>
    </row>
    <row r="266" spans="1:11">
      <c r="A266" s="16">
        <v>31</v>
      </c>
      <c r="B266" s="55" t="s">
        <v>153</v>
      </c>
      <c r="C266" s="30"/>
      <c r="D266" s="62"/>
      <c r="E266" s="47"/>
      <c r="F266" s="86"/>
      <c r="G266" s="133"/>
      <c r="H266" s="102"/>
      <c r="I266" s="102"/>
      <c r="J266" s="2"/>
      <c r="K266" s="3"/>
    </row>
    <row r="267" spans="1:11" ht="31.5">
      <c r="A267" s="103" t="s">
        <v>39</v>
      </c>
      <c r="B267" s="55" t="s">
        <v>154</v>
      </c>
      <c r="C267" s="55">
        <v>1</v>
      </c>
      <c r="D267" s="22">
        <v>150</v>
      </c>
      <c r="E267" s="18"/>
      <c r="F267" s="18"/>
      <c r="G267" s="105">
        <v>1</v>
      </c>
      <c r="H267" s="102" t="s">
        <v>424</v>
      </c>
      <c r="I267" s="102" t="s">
        <v>713</v>
      </c>
      <c r="J267" s="33"/>
      <c r="K267" s="34"/>
    </row>
    <row r="268" spans="1:11">
      <c r="A268" s="16">
        <v>33</v>
      </c>
      <c r="B268" s="122" t="s">
        <v>155</v>
      </c>
      <c r="C268" s="55"/>
      <c r="D268" s="22"/>
      <c r="E268" s="18"/>
      <c r="F268" s="18"/>
      <c r="G268" s="140"/>
      <c r="H268" s="102"/>
      <c r="I268" s="102"/>
      <c r="J268" s="33"/>
      <c r="K268" s="34"/>
    </row>
    <row r="269" spans="1:11" ht="31.5">
      <c r="A269" s="103" t="s">
        <v>39</v>
      </c>
      <c r="B269" s="122" t="s">
        <v>156</v>
      </c>
      <c r="C269" s="30">
        <v>1</v>
      </c>
      <c r="D269" s="62">
        <v>280</v>
      </c>
      <c r="E269" s="18">
        <f t="shared" ref="E269" si="34">F269</f>
        <v>48</v>
      </c>
      <c r="F269" s="86">
        <v>48</v>
      </c>
      <c r="G269" s="105">
        <v>1</v>
      </c>
      <c r="H269" s="102" t="s">
        <v>424</v>
      </c>
      <c r="I269" s="102" t="s">
        <v>713</v>
      </c>
      <c r="J269" s="2"/>
      <c r="K269" s="3"/>
    </row>
    <row r="270" spans="1:11" ht="47.25">
      <c r="A270" s="16">
        <v>34</v>
      </c>
      <c r="B270" s="122" t="s">
        <v>158</v>
      </c>
      <c r="C270" s="30"/>
      <c r="D270" s="62"/>
      <c r="E270" s="47"/>
      <c r="F270" s="86"/>
      <c r="G270" s="133"/>
      <c r="H270" s="102"/>
      <c r="I270" s="102"/>
      <c r="J270" s="2"/>
      <c r="K270" s="3"/>
    </row>
    <row r="271" spans="1:11" ht="31.5">
      <c r="A271" s="103" t="s">
        <v>39</v>
      </c>
      <c r="B271" s="122" t="s">
        <v>159</v>
      </c>
      <c r="C271" s="30">
        <v>1</v>
      </c>
      <c r="D271" s="66">
        <v>14073.9</v>
      </c>
      <c r="E271" s="18">
        <f t="shared" ref="E271" si="35">F271</f>
        <v>3483.03</v>
      </c>
      <c r="F271" s="1">
        <v>3483.03</v>
      </c>
      <c r="G271" s="105">
        <v>1</v>
      </c>
      <c r="H271" s="102" t="s">
        <v>423</v>
      </c>
      <c r="I271" s="102" t="s">
        <v>713</v>
      </c>
      <c r="J271" s="2"/>
      <c r="K271" s="3"/>
    </row>
    <row r="272" spans="1:11">
      <c r="A272" s="16">
        <v>35</v>
      </c>
      <c r="B272" s="122" t="s">
        <v>160</v>
      </c>
      <c r="C272" s="30"/>
      <c r="D272" s="66"/>
      <c r="E272" s="47"/>
      <c r="F272" s="1"/>
      <c r="G272" s="133"/>
      <c r="H272" s="102"/>
      <c r="I272" s="102"/>
      <c r="J272" s="2"/>
      <c r="K272" s="3"/>
    </row>
    <row r="273" spans="1:11" ht="31.5">
      <c r="A273" s="103" t="s">
        <v>39</v>
      </c>
      <c r="B273" s="122" t="s">
        <v>157</v>
      </c>
      <c r="C273" s="30">
        <v>1</v>
      </c>
      <c r="D273" s="22">
        <v>1461.1</v>
      </c>
      <c r="E273" s="18">
        <f t="shared" ref="E273" si="36">F273</f>
        <v>1024.2</v>
      </c>
      <c r="F273" s="18">
        <v>1024.2</v>
      </c>
      <c r="G273" s="105">
        <v>1</v>
      </c>
      <c r="H273" s="102" t="s">
        <v>427</v>
      </c>
      <c r="I273" s="102" t="s">
        <v>714</v>
      </c>
      <c r="J273" s="2"/>
      <c r="K273" s="3"/>
    </row>
    <row r="274" spans="1:11">
      <c r="A274" s="16">
        <v>36</v>
      </c>
      <c r="B274" s="122" t="s">
        <v>161</v>
      </c>
      <c r="C274" s="30"/>
      <c r="D274" s="22"/>
      <c r="E274" s="47"/>
      <c r="F274" s="18"/>
      <c r="G274" s="133"/>
      <c r="H274" s="102"/>
      <c r="I274" s="102"/>
      <c r="J274" s="2"/>
      <c r="K274" s="3"/>
    </row>
    <row r="275" spans="1:11" ht="31.5">
      <c r="A275" s="103" t="s">
        <v>39</v>
      </c>
      <c r="B275" s="122" t="s">
        <v>157</v>
      </c>
      <c r="C275" s="30">
        <v>1</v>
      </c>
      <c r="D275" s="62">
        <v>1309</v>
      </c>
      <c r="E275" s="18">
        <f t="shared" ref="E275" si="37">F275</f>
        <v>725</v>
      </c>
      <c r="F275" s="19">
        <v>725</v>
      </c>
      <c r="G275" s="105">
        <v>1</v>
      </c>
      <c r="H275" s="102" t="s">
        <v>427</v>
      </c>
      <c r="I275" s="102" t="s">
        <v>714</v>
      </c>
      <c r="J275" s="2"/>
      <c r="K275" s="3"/>
    </row>
    <row r="276" spans="1:11">
      <c r="A276" s="16">
        <v>37</v>
      </c>
      <c r="B276" s="122" t="s">
        <v>162</v>
      </c>
      <c r="C276" s="30"/>
      <c r="D276" s="62"/>
      <c r="E276" s="47"/>
      <c r="F276" s="19"/>
      <c r="G276" s="133"/>
      <c r="H276" s="102"/>
      <c r="I276" s="102"/>
      <c r="J276" s="2"/>
      <c r="K276" s="3"/>
    </row>
    <row r="277" spans="1:11" ht="31.5">
      <c r="A277" s="103" t="s">
        <v>39</v>
      </c>
      <c r="B277" s="122" t="s">
        <v>163</v>
      </c>
      <c r="C277" s="30">
        <v>1</v>
      </c>
      <c r="D277" s="62">
        <v>2484.1</v>
      </c>
      <c r="E277" s="47"/>
      <c r="F277" s="19"/>
      <c r="G277" s="105">
        <v>1</v>
      </c>
      <c r="H277" s="102" t="s">
        <v>427</v>
      </c>
      <c r="I277" s="102" t="s">
        <v>715</v>
      </c>
      <c r="J277" s="2"/>
      <c r="K277" s="3"/>
    </row>
    <row r="278" spans="1:11">
      <c r="A278" s="7" t="s">
        <v>179</v>
      </c>
      <c r="B278" s="8" t="s">
        <v>178</v>
      </c>
      <c r="C278" s="8"/>
      <c r="D278" s="22"/>
      <c r="E278" s="18"/>
      <c r="F278" s="18"/>
      <c r="G278" s="106"/>
      <c r="H278" s="121"/>
      <c r="I278" s="121"/>
      <c r="J278" s="55"/>
      <c r="K278" s="102"/>
    </row>
    <row r="279" spans="1:11" ht="47.25">
      <c r="A279" s="15" t="s">
        <v>436</v>
      </c>
      <c r="B279" s="1" t="s">
        <v>304</v>
      </c>
      <c r="C279" s="1">
        <v>1</v>
      </c>
      <c r="D279" s="66">
        <v>2808</v>
      </c>
      <c r="E279" s="1">
        <v>2808</v>
      </c>
      <c r="F279" s="1">
        <v>2808</v>
      </c>
      <c r="G279" s="141">
        <v>1</v>
      </c>
      <c r="H279" s="12" t="s">
        <v>166</v>
      </c>
      <c r="I279" s="12" t="s">
        <v>167</v>
      </c>
      <c r="J279" s="1"/>
      <c r="K279" s="12"/>
    </row>
    <row r="280" spans="1:11" ht="47.25">
      <c r="A280" s="15" t="s">
        <v>437</v>
      </c>
      <c r="B280" s="1" t="s">
        <v>305</v>
      </c>
      <c r="C280" s="1">
        <v>1</v>
      </c>
      <c r="D280" s="66">
        <v>750</v>
      </c>
      <c r="E280" s="1">
        <v>0</v>
      </c>
      <c r="F280" s="1">
        <v>0</v>
      </c>
      <c r="G280" s="141">
        <v>1</v>
      </c>
      <c r="H280" s="12" t="s">
        <v>166</v>
      </c>
      <c r="I280" s="12" t="s">
        <v>306</v>
      </c>
      <c r="J280" s="1"/>
      <c r="K280" s="12"/>
    </row>
    <row r="281" spans="1:11" ht="47.25">
      <c r="A281" s="15" t="s">
        <v>438</v>
      </c>
      <c r="B281" s="1" t="s">
        <v>307</v>
      </c>
      <c r="C281" s="1">
        <v>1</v>
      </c>
      <c r="D281" s="66">
        <v>180</v>
      </c>
      <c r="E281" s="1">
        <v>68</v>
      </c>
      <c r="F281" s="1">
        <v>68</v>
      </c>
      <c r="G281" s="141">
        <v>1</v>
      </c>
      <c r="H281" s="12" t="s">
        <v>166</v>
      </c>
      <c r="I281" s="12" t="s">
        <v>308</v>
      </c>
      <c r="J281" s="1"/>
      <c r="K281" s="12"/>
    </row>
    <row r="282" spans="1:11" ht="78.75">
      <c r="A282" s="15" t="s">
        <v>439</v>
      </c>
      <c r="B282" s="1" t="s">
        <v>309</v>
      </c>
      <c r="C282" s="1">
        <v>1</v>
      </c>
      <c r="D282" s="66">
        <v>540</v>
      </c>
      <c r="E282" s="1">
        <v>156</v>
      </c>
      <c r="F282" s="1">
        <v>156</v>
      </c>
      <c r="G282" s="141">
        <v>1</v>
      </c>
      <c r="H282" s="12" t="s">
        <v>166</v>
      </c>
      <c r="I282" s="12" t="s">
        <v>310</v>
      </c>
      <c r="J282" s="1"/>
      <c r="K282" s="12"/>
    </row>
    <row r="283" spans="1:11" ht="31.5">
      <c r="A283" s="15" t="s">
        <v>439</v>
      </c>
      <c r="B283" s="1" t="s">
        <v>428</v>
      </c>
      <c r="C283" s="1">
        <v>1</v>
      </c>
      <c r="D283" s="66">
        <v>1115</v>
      </c>
      <c r="E283" s="1">
        <v>512</v>
      </c>
      <c r="F283" s="1">
        <v>512</v>
      </c>
      <c r="G283" s="141">
        <v>1</v>
      </c>
      <c r="H283" s="12" t="s">
        <v>166</v>
      </c>
      <c r="I283" s="12" t="s">
        <v>167</v>
      </c>
      <c r="J283" s="1"/>
      <c r="K283" s="12"/>
    </row>
    <row r="284" spans="1:11" ht="63">
      <c r="A284" s="15" t="s">
        <v>440</v>
      </c>
      <c r="B284" s="1" t="s">
        <v>429</v>
      </c>
      <c r="C284" s="1">
        <v>1</v>
      </c>
      <c r="D284" s="66">
        <f>200+900</f>
        <v>1100</v>
      </c>
      <c r="E284" s="1">
        <f>104+311</f>
        <v>415</v>
      </c>
      <c r="F284" s="1">
        <v>415</v>
      </c>
      <c r="G284" s="141">
        <v>1</v>
      </c>
      <c r="H284" s="12" t="s">
        <v>166</v>
      </c>
      <c r="I284" s="12" t="s">
        <v>311</v>
      </c>
      <c r="J284" s="1"/>
      <c r="K284" s="12"/>
    </row>
    <row r="285" spans="1:11" ht="78.75">
      <c r="A285" s="15" t="s">
        <v>441</v>
      </c>
      <c r="B285" s="1" t="s">
        <v>430</v>
      </c>
      <c r="C285" s="1">
        <v>1</v>
      </c>
      <c r="D285" s="66">
        <v>1543</v>
      </c>
      <c r="E285" s="1">
        <v>554</v>
      </c>
      <c r="F285" s="1">
        <v>554</v>
      </c>
      <c r="G285" s="141">
        <v>1</v>
      </c>
      <c r="H285" s="12" t="s">
        <v>166</v>
      </c>
      <c r="I285" s="12" t="s">
        <v>312</v>
      </c>
      <c r="J285" s="1"/>
      <c r="K285" s="12"/>
    </row>
    <row r="286" spans="1:11" ht="31.5">
      <c r="A286" s="15" t="s">
        <v>442</v>
      </c>
      <c r="B286" s="1" t="s">
        <v>431</v>
      </c>
      <c r="C286" s="1">
        <v>1</v>
      </c>
      <c r="D286" s="66">
        <v>1872</v>
      </c>
      <c r="E286" s="1">
        <v>0</v>
      </c>
      <c r="F286" s="1">
        <v>0</v>
      </c>
      <c r="G286" s="141">
        <v>1</v>
      </c>
      <c r="H286" s="12" t="s">
        <v>313</v>
      </c>
      <c r="I286" s="12" t="s">
        <v>531</v>
      </c>
      <c r="J286" s="1"/>
      <c r="K286" s="12"/>
    </row>
    <row r="287" spans="1:11" ht="47.25">
      <c r="A287" s="15" t="s">
        <v>443</v>
      </c>
      <c r="B287" s="1" t="s">
        <v>314</v>
      </c>
      <c r="C287" s="1">
        <v>1</v>
      </c>
      <c r="D287" s="66">
        <v>2200</v>
      </c>
      <c r="E287" s="1">
        <v>0</v>
      </c>
      <c r="F287" s="1">
        <v>0</v>
      </c>
      <c r="G287" s="141">
        <v>1</v>
      </c>
      <c r="H287" s="12" t="s">
        <v>313</v>
      </c>
      <c r="I287" s="12" t="s">
        <v>532</v>
      </c>
      <c r="J287" s="1"/>
      <c r="K287" s="12"/>
    </row>
    <row r="288" spans="1:11" ht="47.25">
      <c r="A288" s="15" t="s">
        <v>444</v>
      </c>
      <c r="B288" s="1" t="s">
        <v>315</v>
      </c>
      <c r="C288" s="1">
        <v>1</v>
      </c>
      <c r="D288" s="66">
        <v>1653</v>
      </c>
      <c r="E288" s="1">
        <v>485</v>
      </c>
      <c r="F288" s="1">
        <v>485</v>
      </c>
      <c r="G288" s="141">
        <v>1</v>
      </c>
      <c r="H288" s="12" t="s">
        <v>313</v>
      </c>
      <c r="I288" s="12" t="s">
        <v>173</v>
      </c>
      <c r="J288" s="1"/>
      <c r="K288" s="12"/>
    </row>
    <row r="289" spans="1:11" ht="31.5">
      <c r="A289" s="15" t="s">
        <v>472</v>
      </c>
      <c r="B289" s="19" t="s">
        <v>316</v>
      </c>
      <c r="C289" s="18">
        <v>1</v>
      </c>
      <c r="D289" s="22">
        <v>864</v>
      </c>
      <c r="E289" s="19">
        <v>179</v>
      </c>
      <c r="F289" s="19">
        <v>179</v>
      </c>
      <c r="G289" s="138"/>
      <c r="H289" s="9"/>
      <c r="I289" s="9"/>
      <c r="J289" s="18">
        <v>1</v>
      </c>
      <c r="K289" s="6" t="s">
        <v>168</v>
      </c>
    </row>
    <row r="290" spans="1:11" ht="31.5">
      <c r="A290" s="15" t="s">
        <v>445</v>
      </c>
      <c r="B290" s="122" t="s">
        <v>432</v>
      </c>
      <c r="C290" s="55">
        <v>1</v>
      </c>
      <c r="D290" s="22">
        <v>8362</v>
      </c>
      <c r="E290" s="18">
        <v>309</v>
      </c>
      <c r="F290" s="18">
        <v>309</v>
      </c>
      <c r="G290" s="106"/>
      <c r="H290" s="121"/>
      <c r="I290" s="121"/>
      <c r="J290" s="55">
        <v>1</v>
      </c>
      <c r="K290" s="102" t="s">
        <v>168</v>
      </c>
    </row>
    <row r="291" spans="1:11" ht="31.5">
      <c r="A291" s="15" t="s">
        <v>446</v>
      </c>
      <c r="B291" s="122" t="s">
        <v>433</v>
      </c>
      <c r="C291" s="55">
        <v>1</v>
      </c>
      <c r="D291" s="22">
        <v>495</v>
      </c>
      <c r="E291" s="18">
        <v>500</v>
      </c>
      <c r="F291" s="18">
        <v>500</v>
      </c>
      <c r="G291" s="106"/>
      <c r="H291" s="121"/>
      <c r="I291" s="121"/>
      <c r="J291" s="55">
        <v>1</v>
      </c>
      <c r="K291" s="102" t="s">
        <v>168</v>
      </c>
    </row>
    <row r="292" spans="1:11" ht="31.5">
      <c r="A292" s="15" t="s">
        <v>447</v>
      </c>
      <c r="B292" s="19" t="s">
        <v>169</v>
      </c>
      <c r="C292" s="55">
        <v>1</v>
      </c>
      <c r="D292" s="22">
        <v>50</v>
      </c>
      <c r="E292" s="18">
        <v>50</v>
      </c>
      <c r="F292" s="18">
        <v>50</v>
      </c>
      <c r="G292" s="137"/>
      <c r="H292" s="11"/>
      <c r="I292" s="11"/>
      <c r="J292" s="18">
        <v>1</v>
      </c>
      <c r="K292" s="6" t="s">
        <v>170</v>
      </c>
    </row>
    <row r="293" spans="1:11" ht="31.5">
      <c r="A293" s="15" t="s">
        <v>473</v>
      </c>
      <c r="B293" s="19" t="s">
        <v>171</v>
      </c>
      <c r="C293" s="55">
        <v>1</v>
      </c>
      <c r="D293" s="22">
        <v>68</v>
      </c>
      <c r="E293" s="18">
        <v>68</v>
      </c>
      <c r="F293" s="18">
        <v>68</v>
      </c>
      <c r="G293" s="138"/>
      <c r="H293" s="9"/>
      <c r="I293" s="9"/>
      <c r="J293" s="18">
        <v>1</v>
      </c>
      <c r="K293" s="6" t="s">
        <v>170</v>
      </c>
    </row>
    <row r="294" spans="1:11" ht="47.25">
      <c r="A294" s="15" t="s">
        <v>474</v>
      </c>
      <c r="B294" s="19" t="s">
        <v>172</v>
      </c>
      <c r="C294" s="55">
        <v>1</v>
      </c>
      <c r="D294" s="22">
        <v>1410</v>
      </c>
      <c r="E294" s="18">
        <v>245</v>
      </c>
      <c r="F294" s="18">
        <v>245</v>
      </c>
      <c r="G294" s="138"/>
      <c r="H294" s="9"/>
      <c r="I294" s="9"/>
      <c r="J294" s="18">
        <v>1</v>
      </c>
      <c r="K294" s="6" t="s">
        <v>173</v>
      </c>
    </row>
    <row r="295" spans="1:11" ht="47.25">
      <c r="A295" s="15" t="s">
        <v>475</v>
      </c>
      <c r="B295" s="19" t="s">
        <v>174</v>
      </c>
      <c r="C295" s="55">
        <v>1</v>
      </c>
      <c r="D295" s="22">
        <v>805</v>
      </c>
      <c r="E295" s="18">
        <v>249</v>
      </c>
      <c r="F295" s="18">
        <v>249</v>
      </c>
      <c r="G295" s="138"/>
      <c r="H295" s="9"/>
      <c r="I295" s="9"/>
      <c r="J295" s="18">
        <v>1</v>
      </c>
      <c r="K295" s="6" t="s">
        <v>175</v>
      </c>
    </row>
    <row r="296" spans="1:11" ht="31.5">
      <c r="A296" s="15" t="s">
        <v>476</v>
      </c>
      <c r="B296" s="19" t="s">
        <v>176</v>
      </c>
      <c r="C296" s="18">
        <v>1</v>
      </c>
      <c r="D296" s="22">
        <v>84</v>
      </c>
      <c r="E296" s="18">
        <v>84</v>
      </c>
      <c r="F296" s="18">
        <v>84</v>
      </c>
      <c r="G296" s="138"/>
      <c r="H296" s="9"/>
      <c r="I296" s="9"/>
      <c r="J296" s="18">
        <v>1</v>
      </c>
      <c r="K296" s="6" t="s">
        <v>177</v>
      </c>
    </row>
    <row r="297" spans="1:11">
      <c r="A297" s="7" t="s">
        <v>231</v>
      </c>
      <c r="B297" s="8" t="s">
        <v>228</v>
      </c>
      <c r="C297" s="8"/>
      <c r="D297" s="22"/>
      <c r="E297" s="18"/>
      <c r="F297" s="18"/>
      <c r="G297" s="106"/>
      <c r="H297" s="121"/>
      <c r="I297" s="121"/>
      <c r="J297" s="55"/>
      <c r="K297" s="102"/>
    </row>
    <row r="298" spans="1:11">
      <c r="A298" s="7">
        <v>1</v>
      </c>
      <c r="B298" s="8" t="s">
        <v>186</v>
      </c>
      <c r="C298" s="8"/>
      <c r="D298" s="52"/>
      <c r="E298" s="8"/>
      <c r="F298" s="8"/>
      <c r="G298" s="135"/>
      <c r="H298" s="7"/>
      <c r="I298" s="7"/>
      <c r="J298" s="8"/>
      <c r="K298" s="7"/>
    </row>
    <row r="299" spans="1:11" ht="47.25">
      <c r="A299" s="121" t="s">
        <v>39</v>
      </c>
      <c r="B299" s="122" t="s">
        <v>187</v>
      </c>
      <c r="C299" s="55">
        <v>1</v>
      </c>
      <c r="D299" s="22">
        <v>1285</v>
      </c>
      <c r="E299" s="18">
        <f t="shared" ref="E299:E301" si="38">F299</f>
        <v>208</v>
      </c>
      <c r="F299" s="55">
        <v>208</v>
      </c>
      <c r="G299" s="106">
        <v>1</v>
      </c>
      <c r="H299" s="103" t="s">
        <v>533</v>
      </c>
      <c r="I299" s="103" t="s">
        <v>533</v>
      </c>
      <c r="J299" s="8"/>
      <c r="K299" s="103"/>
    </row>
    <row r="300" spans="1:11" ht="31.5">
      <c r="A300" s="121" t="s">
        <v>434</v>
      </c>
      <c r="B300" s="122" t="s">
        <v>488</v>
      </c>
      <c r="C300" s="55">
        <v>1</v>
      </c>
      <c r="D300" s="22">
        <v>2600</v>
      </c>
      <c r="E300" s="18">
        <f t="shared" si="38"/>
        <v>460</v>
      </c>
      <c r="F300" s="55">
        <v>460</v>
      </c>
      <c r="G300" s="133"/>
      <c r="H300" s="103"/>
      <c r="I300" s="103"/>
      <c r="J300" s="8">
        <v>1</v>
      </c>
      <c r="K300" s="103" t="s">
        <v>489</v>
      </c>
    </row>
    <row r="301" spans="1:11" ht="63">
      <c r="A301" s="121" t="s">
        <v>185</v>
      </c>
      <c r="B301" s="122" t="s">
        <v>188</v>
      </c>
      <c r="C301" s="55">
        <v>1</v>
      </c>
      <c r="D301" s="22">
        <v>517</v>
      </c>
      <c r="E301" s="18">
        <f t="shared" si="38"/>
        <v>196</v>
      </c>
      <c r="F301" s="55">
        <v>196</v>
      </c>
      <c r="G301" s="106">
        <v>1</v>
      </c>
      <c r="H301" s="103" t="s">
        <v>534</v>
      </c>
      <c r="I301" s="103" t="s">
        <v>534</v>
      </c>
      <c r="J301" s="8"/>
      <c r="K301" s="102"/>
    </row>
    <row r="302" spans="1:11">
      <c r="A302" s="7">
        <v>2</v>
      </c>
      <c r="B302" s="8" t="s">
        <v>189</v>
      </c>
      <c r="C302" s="55"/>
      <c r="D302" s="22"/>
      <c r="E302" s="55"/>
      <c r="F302" s="55"/>
      <c r="G302" s="106"/>
      <c r="H302" s="121"/>
      <c r="I302" s="121"/>
      <c r="J302" s="55"/>
      <c r="K302" s="102"/>
    </row>
    <row r="303" spans="1:11" ht="63">
      <c r="A303" s="7" t="s">
        <v>39</v>
      </c>
      <c r="B303" s="122" t="s">
        <v>190</v>
      </c>
      <c r="C303" s="55">
        <v>1</v>
      </c>
      <c r="D303" s="22">
        <v>98</v>
      </c>
      <c r="E303" s="18">
        <f t="shared" ref="E303:E306" si="39">F303</f>
        <v>71</v>
      </c>
      <c r="F303" s="55">
        <v>71</v>
      </c>
      <c r="G303" s="106">
        <v>1</v>
      </c>
      <c r="H303" s="103" t="s">
        <v>534</v>
      </c>
      <c r="I303" s="103" t="s">
        <v>534</v>
      </c>
      <c r="J303" s="8"/>
      <c r="K303" s="102"/>
    </row>
    <row r="304" spans="1:11" ht="31.5">
      <c r="A304" s="7" t="s">
        <v>591</v>
      </c>
      <c r="B304" s="122" t="s">
        <v>490</v>
      </c>
      <c r="C304" s="55">
        <v>1</v>
      </c>
      <c r="D304" s="22">
        <v>1361</v>
      </c>
      <c r="E304" s="18">
        <f t="shared" si="39"/>
        <v>95</v>
      </c>
      <c r="F304" s="55">
        <v>95</v>
      </c>
      <c r="G304" s="133"/>
      <c r="H304" s="103"/>
      <c r="I304" s="103"/>
      <c r="J304" s="8">
        <v>1</v>
      </c>
      <c r="K304" s="103" t="s">
        <v>489</v>
      </c>
    </row>
    <row r="305" spans="1:11" ht="63">
      <c r="A305" s="7" t="s">
        <v>185</v>
      </c>
      <c r="B305" s="122" t="s">
        <v>191</v>
      </c>
      <c r="C305" s="55">
        <v>1</v>
      </c>
      <c r="D305" s="22">
        <v>822</v>
      </c>
      <c r="E305" s="18">
        <f t="shared" si="39"/>
        <v>98</v>
      </c>
      <c r="F305" s="55">
        <v>98</v>
      </c>
      <c r="G305" s="106">
        <v>1</v>
      </c>
      <c r="H305" s="103" t="s">
        <v>534</v>
      </c>
      <c r="I305" s="103" t="s">
        <v>534</v>
      </c>
      <c r="J305" s="8"/>
      <c r="K305" s="102"/>
    </row>
    <row r="306" spans="1:11" ht="63">
      <c r="A306" s="121" t="s">
        <v>229</v>
      </c>
      <c r="B306" s="122" t="s">
        <v>192</v>
      </c>
      <c r="C306" s="55">
        <v>1</v>
      </c>
      <c r="D306" s="22">
        <v>300</v>
      </c>
      <c r="E306" s="18">
        <f t="shared" si="39"/>
        <v>31</v>
      </c>
      <c r="F306" s="55">
        <v>31</v>
      </c>
      <c r="G306" s="106">
        <v>1</v>
      </c>
      <c r="H306" s="103" t="s">
        <v>534</v>
      </c>
      <c r="I306" s="103" t="s">
        <v>534</v>
      </c>
      <c r="J306" s="55"/>
      <c r="K306" s="102"/>
    </row>
    <row r="307" spans="1:11">
      <c r="A307" s="7">
        <v>3</v>
      </c>
      <c r="B307" s="8" t="s">
        <v>193</v>
      </c>
      <c r="C307" s="55"/>
      <c r="D307" s="22"/>
      <c r="E307" s="55"/>
      <c r="F307" s="55"/>
      <c r="G307" s="106"/>
      <c r="H307" s="103"/>
      <c r="I307" s="103"/>
      <c r="J307" s="8"/>
      <c r="K307" s="102"/>
    </row>
    <row r="308" spans="1:11" ht="63">
      <c r="A308" s="121" t="s">
        <v>39</v>
      </c>
      <c r="B308" s="122" t="s">
        <v>194</v>
      </c>
      <c r="C308" s="55">
        <v>1</v>
      </c>
      <c r="D308" s="22">
        <v>1000</v>
      </c>
      <c r="E308" s="18">
        <f t="shared" ref="E308" si="40">F308</f>
        <v>49</v>
      </c>
      <c r="F308" s="55">
        <v>49</v>
      </c>
      <c r="G308" s="106">
        <v>1</v>
      </c>
      <c r="H308" s="103" t="s">
        <v>534</v>
      </c>
      <c r="I308" s="103" t="s">
        <v>534</v>
      </c>
      <c r="J308" s="55"/>
      <c r="K308" s="102"/>
    </row>
    <row r="309" spans="1:11">
      <c r="A309" s="7">
        <v>4</v>
      </c>
      <c r="B309" s="8" t="s">
        <v>195</v>
      </c>
      <c r="C309" s="8"/>
      <c r="D309" s="52"/>
      <c r="E309" s="8"/>
      <c r="F309" s="8"/>
      <c r="G309" s="106"/>
      <c r="H309" s="7"/>
      <c r="I309" s="7"/>
      <c r="J309" s="8"/>
      <c r="K309" s="7"/>
    </row>
    <row r="310" spans="1:11" ht="63">
      <c r="A310" s="121" t="s">
        <v>39</v>
      </c>
      <c r="B310" s="122" t="s">
        <v>196</v>
      </c>
      <c r="C310" s="55">
        <v>1</v>
      </c>
      <c r="D310" s="48">
        <v>1147.5</v>
      </c>
      <c r="E310" s="18">
        <f t="shared" ref="E310:E311" si="41">F310</f>
        <v>140</v>
      </c>
      <c r="F310" s="19">
        <v>140</v>
      </c>
      <c r="G310" s="106">
        <v>1</v>
      </c>
      <c r="H310" s="103" t="s">
        <v>534</v>
      </c>
      <c r="I310" s="103" t="s">
        <v>534</v>
      </c>
      <c r="J310" s="55"/>
      <c r="K310" s="102"/>
    </row>
    <row r="311" spans="1:11" ht="63">
      <c r="A311" s="121" t="s">
        <v>40</v>
      </c>
      <c r="B311" s="122" t="s">
        <v>197</v>
      </c>
      <c r="C311" s="55">
        <v>1</v>
      </c>
      <c r="D311" s="48">
        <v>164</v>
      </c>
      <c r="E311" s="18">
        <f t="shared" si="41"/>
        <v>70</v>
      </c>
      <c r="F311" s="19">
        <v>70</v>
      </c>
      <c r="G311" s="106">
        <v>1</v>
      </c>
      <c r="H311" s="103" t="s">
        <v>534</v>
      </c>
      <c r="I311" s="103" t="s">
        <v>534</v>
      </c>
      <c r="J311" s="55"/>
      <c r="K311" s="102"/>
    </row>
    <row r="312" spans="1:11">
      <c r="A312" s="7">
        <v>5</v>
      </c>
      <c r="B312" s="8" t="s">
        <v>198</v>
      </c>
      <c r="C312" s="8"/>
      <c r="D312" s="22"/>
      <c r="E312" s="18"/>
      <c r="F312" s="18"/>
      <c r="G312" s="106"/>
      <c r="H312" s="7"/>
      <c r="I312" s="7"/>
      <c r="J312" s="8"/>
      <c r="K312" s="119"/>
    </row>
    <row r="313" spans="1:11" ht="63">
      <c r="A313" s="121" t="s">
        <v>185</v>
      </c>
      <c r="B313" s="122" t="s">
        <v>199</v>
      </c>
      <c r="C313" s="55">
        <v>1</v>
      </c>
      <c r="D313" s="48">
        <v>300</v>
      </c>
      <c r="E313" s="18">
        <f t="shared" ref="E313" si="42">F313</f>
        <v>144</v>
      </c>
      <c r="F313" s="55">
        <v>144</v>
      </c>
      <c r="G313" s="106">
        <v>1</v>
      </c>
      <c r="H313" s="103" t="s">
        <v>534</v>
      </c>
      <c r="I313" s="103" t="s">
        <v>534</v>
      </c>
      <c r="J313" s="55"/>
      <c r="K313" s="102"/>
    </row>
    <row r="314" spans="1:11">
      <c r="A314" s="7">
        <v>6</v>
      </c>
      <c r="B314" s="8" t="s">
        <v>491</v>
      </c>
      <c r="C314" s="8"/>
      <c r="D314" s="52"/>
      <c r="E314" s="8"/>
      <c r="F314" s="8"/>
      <c r="G314" s="106"/>
      <c r="H314" s="121"/>
      <c r="I314" s="121"/>
      <c r="J314" s="8"/>
      <c r="K314" s="102"/>
    </row>
    <row r="315" spans="1:11" ht="63">
      <c r="A315" s="121" t="s">
        <v>39</v>
      </c>
      <c r="B315" s="122" t="s">
        <v>200</v>
      </c>
      <c r="C315" s="55">
        <v>1</v>
      </c>
      <c r="D315" s="48">
        <v>2537</v>
      </c>
      <c r="E315" s="18">
        <f t="shared" ref="E315" si="43">F315</f>
        <v>260</v>
      </c>
      <c r="F315" s="19">
        <v>260</v>
      </c>
      <c r="G315" s="106">
        <v>1</v>
      </c>
      <c r="H315" s="103" t="s">
        <v>534</v>
      </c>
      <c r="I315" s="103" t="s">
        <v>534</v>
      </c>
      <c r="J315" s="55"/>
      <c r="K315" s="102"/>
    </row>
    <row r="316" spans="1:11">
      <c r="A316" s="7">
        <v>7</v>
      </c>
      <c r="B316" s="8" t="s">
        <v>201</v>
      </c>
      <c r="C316" s="8"/>
      <c r="D316" s="52"/>
      <c r="E316" s="8"/>
      <c r="F316" s="8"/>
      <c r="G316" s="106"/>
      <c r="H316" s="103"/>
      <c r="I316" s="103"/>
      <c r="J316" s="55"/>
      <c r="K316" s="102"/>
    </row>
    <row r="317" spans="1:11" ht="63">
      <c r="A317" s="121" t="s">
        <v>39</v>
      </c>
      <c r="B317" s="122" t="s">
        <v>202</v>
      </c>
      <c r="C317" s="55">
        <v>1</v>
      </c>
      <c r="D317" s="48"/>
      <c r="E317" s="18">
        <f t="shared" ref="E317" si="44">F317</f>
        <v>147</v>
      </c>
      <c r="F317" s="55">
        <v>147</v>
      </c>
      <c r="G317" s="106">
        <v>1</v>
      </c>
      <c r="H317" s="103" t="s">
        <v>534</v>
      </c>
      <c r="I317" s="103" t="s">
        <v>534</v>
      </c>
      <c r="J317" s="55"/>
      <c r="K317" s="102"/>
    </row>
    <row r="318" spans="1:11">
      <c r="A318" s="7">
        <v>8</v>
      </c>
      <c r="B318" s="8" t="s">
        <v>203</v>
      </c>
      <c r="C318" s="8"/>
      <c r="D318" s="52"/>
      <c r="E318" s="8"/>
      <c r="F318" s="8"/>
      <c r="G318" s="106"/>
      <c r="H318" s="103"/>
      <c r="I318" s="103"/>
      <c r="J318" s="55"/>
      <c r="K318" s="102"/>
    </row>
    <row r="319" spans="1:11" ht="63">
      <c r="A319" s="7" t="s">
        <v>39</v>
      </c>
      <c r="B319" s="122" t="s">
        <v>204</v>
      </c>
      <c r="C319" s="55">
        <v>1</v>
      </c>
      <c r="D319" s="48">
        <v>1522</v>
      </c>
      <c r="E319" s="18">
        <f t="shared" ref="E319" si="45">F319</f>
        <v>243</v>
      </c>
      <c r="F319" s="55">
        <v>243</v>
      </c>
      <c r="G319" s="106">
        <v>1</v>
      </c>
      <c r="H319" s="103" t="s">
        <v>534</v>
      </c>
      <c r="I319" s="103" t="s">
        <v>534</v>
      </c>
      <c r="J319" s="55"/>
      <c r="K319" s="102"/>
    </row>
    <row r="320" spans="1:11">
      <c r="A320" s="7">
        <v>9</v>
      </c>
      <c r="B320" s="8" t="s">
        <v>205</v>
      </c>
      <c r="C320" s="8"/>
      <c r="D320" s="52"/>
      <c r="E320" s="8"/>
      <c r="F320" s="8"/>
      <c r="G320" s="106"/>
      <c r="H320" s="103"/>
      <c r="I320" s="103"/>
      <c r="J320" s="55"/>
      <c r="K320" s="102"/>
    </row>
    <row r="321" spans="1:11" ht="63">
      <c r="A321" s="7" t="s">
        <v>39</v>
      </c>
      <c r="B321" s="122" t="s">
        <v>206</v>
      </c>
      <c r="C321" s="55">
        <v>1</v>
      </c>
      <c r="D321" s="48">
        <v>1858</v>
      </c>
      <c r="E321" s="18">
        <f t="shared" ref="E321:E322" si="46">F321</f>
        <v>192</v>
      </c>
      <c r="F321" s="19">
        <v>192</v>
      </c>
      <c r="G321" s="106">
        <v>1</v>
      </c>
      <c r="H321" s="103" t="s">
        <v>534</v>
      </c>
      <c r="I321" s="103" t="s">
        <v>534</v>
      </c>
      <c r="J321" s="55"/>
      <c r="K321" s="102"/>
    </row>
    <row r="322" spans="1:11" ht="63">
      <c r="A322" s="7" t="s">
        <v>434</v>
      </c>
      <c r="B322" s="122" t="s">
        <v>207</v>
      </c>
      <c r="C322" s="55">
        <v>1</v>
      </c>
      <c r="D322" s="48">
        <v>975</v>
      </c>
      <c r="E322" s="18">
        <f t="shared" si="46"/>
        <v>256</v>
      </c>
      <c r="F322" s="19">
        <v>256</v>
      </c>
      <c r="G322" s="106">
        <v>1</v>
      </c>
      <c r="H322" s="103" t="s">
        <v>534</v>
      </c>
      <c r="I322" s="103" t="s">
        <v>534</v>
      </c>
      <c r="J322" s="55"/>
      <c r="K322" s="102"/>
    </row>
    <row r="323" spans="1:11" ht="63">
      <c r="A323" s="7" t="s">
        <v>185</v>
      </c>
      <c r="B323" s="122" t="s">
        <v>208</v>
      </c>
      <c r="C323" s="55">
        <v>1</v>
      </c>
      <c r="D323" s="48">
        <v>118.8</v>
      </c>
      <c r="E323" s="19"/>
      <c r="F323" s="55"/>
      <c r="G323" s="106">
        <v>1</v>
      </c>
      <c r="H323" s="103" t="s">
        <v>534</v>
      </c>
      <c r="I323" s="103" t="s">
        <v>534</v>
      </c>
      <c r="J323" s="8"/>
      <c r="K323" s="7"/>
    </row>
    <row r="324" spans="1:11">
      <c r="A324" s="7">
        <v>10</v>
      </c>
      <c r="B324" s="29" t="s">
        <v>209</v>
      </c>
      <c r="C324" s="10"/>
      <c r="D324" s="52"/>
      <c r="E324" s="10"/>
      <c r="F324" s="10"/>
      <c r="G324" s="106"/>
      <c r="H324" s="7"/>
      <c r="I324" s="7"/>
      <c r="J324" s="8"/>
      <c r="K324" s="7"/>
    </row>
    <row r="325" spans="1:11" ht="63">
      <c r="A325" s="7"/>
      <c r="B325" s="122" t="s">
        <v>210</v>
      </c>
      <c r="C325" s="19">
        <v>1</v>
      </c>
      <c r="D325" s="48">
        <v>2250</v>
      </c>
      <c r="E325" s="18">
        <f t="shared" ref="E325" si="47">F325</f>
        <v>518</v>
      </c>
      <c r="F325" s="55">
        <v>518</v>
      </c>
      <c r="G325" s="106">
        <v>1</v>
      </c>
      <c r="H325" s="103" t="s">
        <v>534</v>
      </c>
      <c r="I325" s="103" t="s">
        <v>534</v>
      </c>
      <c r="J325" s="55"/>
      <c r="K325" s="102"/>
    </row>
    <row r="326" spans="1:11">
      <c r="A326" s="7">
        <v>11</v>
      </c>
      <c r="B326" s="29" t="s">
        <v>211</v>
      </c>
      <c r="C326" s="35"/>
      <c r="D326" s="52"/>
      <c r="E326" s="35"/>
      <c r="F326" s="35"/>
      <c r="G326" s="135"/>
      <c r="H326" s="7"/>
      <c r="I326" s="7"/>
      <c r="J326" s="8"/>
      <c r="K326" s="7"/>
    </row>
    <row r="327" spans="1:11" ht="31.5">
      <c r="A327" s="7" t="s">
        <v>39</v>
      </c>
      <c r="B327" s="122" t="s">
        <v>522</v>
      </c>
      <c r="C327" s="19">
        <v>1</v>
      </c>
      <c r="D327" s="22">
        <v>104</v>
      </c>
      <c r="E327" s="18">
        <f t="shared" ref="E327:E329" si="48">F327</f>
        <v>104</v>
      </c>
      <c r="F327" s="55">
        <v>104</v>
      </c>
      <c r="G327" s="135"/>
      <c r="H327" s="7"/>
      <c r="I327" s="7"/>
      <c r="J327" s="8">
        <v>1</v>
      </c>
      <c r="K327" s="103" t="s">
        <v>489</v>
      </c>
    </row>
    <row r="328" spans="1:11">
      <c r="A328" s="7" t="s">
        <v>434</v>
      </c>
      <c r="B328" s="122" t="s">
        <v>492</v>
      </c>
      <c r="C328" s="19">
        <v>1</v>
      </c>
      <c r="D328" s="22">
        <v>1926</v>
      </c>
      <c r="E328" s="18">
        <f t="shared" si="48"/>
        <v>221</v>
      </c>
      <c r="F328" s="55">
        <v>221</v>
      </c>
      <c r="G328" s="135"/>
      <c r="H328" s="7"/>
      <c r="I328" s="7"/>
      <c r="J328" s="8">
        <v>1</v>
      </c>
      <c r="K328" s="103" t="s">
        <v>489</v>
      </c>
    </row>
    <row r="329" spans="1:11">
      <c r="A329" s="7" t="s">
        <v>185</v>
      </c>
      <c r="B329" s="122" t="s">
        <v>212</v>
      </c>
      <c r="C329" s="19">
        <v>1</v>
      </c>
      <c r="D329" s="48">
        <v>12535</v>
      </c>
      <c r="E329" s="18">
        <f t="shared" si="48"/>
        <v>1262</v>
      </c>
      <c r="F329" s="18">
        <v>1262</v>
      </c>
      <c r="G329" s="135"/>
      <c r="H329" s="7"/>
      <c r="I329" s="7"/>
      <c r="J329" s="8">
        <v>1</v>
      </c>
      <c r="K329" s="103" t="s">
        <v>489</v>
      </c>
    </row>
    <row r="330" spans="1:11">
      <c r="A330" s="7">
        <v>12</v>
      </c>
      <c r="B330" s="29" t="s">
        <v>213</v>
      </c>
      <c r="C330" s="19"/>
      <c r="D330" s="48"/>
      <c r="E330" s="19"/>
      <c r="F330" s="19"/>
      <c r="G330" s="135"/>
      <c r="H330" s="7"/>
      <c r="I330" s="7"/>
      <c r="J330" s="8"/>
      <c r="K330" s="103"/>
    </row>
    <row r="331" spans="1:11">
      <c r="A331" s="7" t="s">
        <v>39</v>
      </c>
      <c r="B331" s="122" t="s">
        <v>214</v>
      </c>
      <c r="C331" s="19">
        <v>1</v>
      </c>
      <c r="D331" s="48">
        <v>1180</v>
      </c>
      <c r="E331" s="18">
        <f t="shared" ref="E331:E333" si="49">F331</f>
        <v>160</v>
      </c>
      <c r="F331" s="19">
        <v>160</v>
      </c>
      <c r="G331" s="135"/>
      <c r="H331" s="7"/>
      <c r="I331" s="7"/>
      <c r="J331" s="8">
        <v>1</v>
      </c>
      <c r="K331" s="103" t="s">
        <v>489</v>
      </c>
    </row>
    <row r="332" spans="1:11" ht="31.5">
      <c r="A332" s="7" t="s">
        <v>40</v>
      </c>
      <c r="B332" s="122" t="s">
        <v>523</v>
      </c>
      <c r="C332" s="19">
        <v>1</v>
      </c>
      <c r="D332" s="22">
        <v>1922</v>
      </c>
      <c r="E332" s="18">
        <f t="shared" si="49"/>
        <v>100</v>
      </c>
      <c r="F332" s="19">
        <v>100</v>
      </c>
      <c r="G332" s="135"/>
      <c r="H332" s="7"/>
      <c r="I332" s="7"/>
      <c r="J332" s="8">
        <v>1</v>
      </c>
      <c r="K332" s="103" t="s">
        <v>489</v>
      </c>
    </row>
    <row r="333" spans="1:11">
      <c r="A333" s="7" t="s">
        <v>185</v>
      </c>
      <c r="B333" s="122" t="s">
        <v>215</v>
      </c>
      <c r="C333" s="19">
        <v>1</v>
      </c>
      <c r="D333" s="22">
        <v>590</v>
      </c>
      <c r="E333" s="18">
        <f t="shared" si="49"/>
        <v>107</v>
      </c>
      <c r="F333" s="18">
        <v>107</v>
      </c>
      <c r="G333" s="135"/>
      <c r="H333" s="7"/>
      <c r="I333" s="7"/>
      <c r="J333" s="8">
        <v>1</v>
      </c>
      <c r="K333" s="103" t="s">
        <v>489</v>
      </c>
    </row>
    <row r="334" spans="1:11">
      <c r="A334" s="7">
        <v>13</v>
      </c>
      <c r="B334" s="8" t="s">
        <v>216</v>
      </c>
      <c r="C334" s="10"/>
      <c r="D334" s="52"/>
      <c r="E334" s="10"/>
      <c r="F334" s="10"/>
      <c r="G334" s="135"/>
      <c r="H334" s="7"/>
      <c r="I334" s="7"/>
      <c r="J334" s="8"/>
      <c r="K334" s="103"/>
    </row>
    <row r="335" spans="1:11" ht="47.25">
      <c r="A335" s="6">
        <v>1</v>
      </c>
      <c r="B335" s="122" t="s">
        <v>217</v>
      </c>
      <c r="C335" s="19">
        <v>1</v>
      </c>
      <c r="D335" s="22">
        <v>622</v>
      </c>
      <c r="E335" s="18">
        <f t="shared" ref="E335" si="50">F335</f>
        <v>98</v>
      </c>
      <c r="F335" s="55">
        <v>98</v>
      </c>
      <c r="G335" s="106">
        <v>1</v>
      </c>
      <c r="H335" s="103" t="s">
        <v>487</v>
      </c>
      <c r="I335" s="103" t="s">
        <v>487</v>
      </c>
      <c r="J335" s="55"/>
      <c r="K335" s="102"/>
    </row>
    <row r="336" spans="1:11">
      <c r="A336" s="7">
        <v>14</v>
      </c>
      <c r="B336" s="8" t="s">
        <v>218</v>
      </c>
      <c r="C336" s="10"/>
      <c r="D336" s="52"/>
      <c r="E336" s="10"/>
      <c r="F336" s="10"/>
      <c r="G336" s="106"/>
      <c r="H336" s="7"/>
      <c r="I336" s="7"/>
      <c r="J336" s="8"/>
      <c r="K336" s="7"/>
    </row>
    <row r="337" spans="1:11" ht="31.5">
      <c r="A337" s="121" t="s">
        <v>39</v>
      </c>
      <c r="B337" s="122" t="s">
        <v>493</v>
      </c>
      <c r="C337" s="38">
        <v>1</v>
      </c>
      <c r="D337" s="22">
        <v>1400</v>
      </c>
      <c r="E337" s="18">
        <f t="shared" ref="E337:E340" si="51">F337</f>
        <v>144</v>
      </c>
      <c r="F337" s="38">
        <v>144</v>
      </c>
      <c r="G337" s="106"/>
      <c r="H337" s="7"/>
      <c r="I337" s="7"/>
      <c r="J337" s="8">
        <v>1</v>
      </c>
      <c r="K337" s="103" t="s">
        <v>489</v>
      </c>
    </row>
    <row r="338" spans="1:11" ht="47.25">
      <c r="A338" s="121" t="s">
        <v>434</v>
      </c>
      <c r="B338" s="122" t="s">
        <v>494</v>
      </c>
      <c r="C338" s="38">
        <v>1</v>
      </c>
      <c r="D338" s="22">
        <v>1271</v>
      </c>
      <c r="E338" s="18">
        <f t="shared" si="51"/>
        <v>219</v>
      </c>
      <c r="F338" s="38">
        <v>219</v>
      </c>
      <c r="G338" s="106"/>
      <c r="H338" s="7"/>
      <c r="I338" s="7"/>
      <c r="J338" s="8">
        <v>1</v>
      </c>
      <c r="K338" s="103" t="s">
        <v>489</v>
      </c>
    </row>
    <row r="339" spans="1:11" ht="31.5">
      <c r="A339" s="121" t="s">
        <v>185</v>
      </c>
      <c r="B339" s="122" t="s">
        <v>524</v>
      </c>
      <c r="C339" s="38">
        <v>1</v>
      </c>
      <c r="D339" s="22">
        <v>2025</v>
      </c>
      <c r="E339" s="18">
        <f t="shared" si="51"/>
        <v>255</v>
      </c>
      <c r="F339" s="38">
        <v>255</v>
      </c>
      <c r="G339" s="106"/>
      <c r="H339" s="7"/>
      <c r="I339" s="7"/>
      <c r="J339" s="8">
        <v>1</v>
      </c>
      <c r="K339" s="103" t="s">
        <v>489</v>
      </c>
    </row>
    <row r="340" spans="1:11" ht="47.25">
      <c r="A340" s="121" t="s">
        <v>229</v>
      </c>
      <c r="B340" s="122" t="s">
        <v>219</v>
      </c>
      <c r="C340" s="19">
        <v>1</v>
      </c>
      <c r="D340" s="48">
        <v>581.76</v>
      </c>
      <c r="E340" s="18">
        <f t="shared" si="51"/>
        <v>196</v>
      </c>
      <c r="F340" s="55">
        <v>196</v>
      </c>
      <c r="G340" s="106">
        <v>1</v>
      </c>
      <c r="H340" s="103" t="s">
        <v>487</v>
      </c>
      <c r="I340" s="103" t="s">
        <v>487</v>
      </c>
      <c r="J340" s="8"/>
      <c r="K340" s="7"/>
    </row>
    <row r="341" spans="1:11" ht="47.25">
      <c r="A341" s="7">
        <v>15</v>
      </c>
      <c r="B341" s="29" t="s">
        <v>220</v>
      </c>
      <c r="C341" s="20"/>
      <c r="D341" s="48"/>
      <c r="E341" s="20"/>
      <c r="F341" s="20"/>
      <c r="G341" s="106">
        <v>1</v>
      </c>
      <c r="H341" s="103" t="s">
        <v>487</v>
      </c>
      <c r="I341" s="103" t="s">
        <v>487</v>
      </c>
      <c r="J341" s="8"/>
      <c r="K341" s="7"/>
    </row>
    <row r="342" spans="1:11" ht="31.5">
      <c r="A342" s="121" t="s">
        <v>39</v>
      </c>
      <c r="B342" s="122" t="s">
        <v>495</v>
      </c>
      <c r="C342" s="38">
        <v>1</v>
      </c>
      <c r="D342" s="48">
        <v>2640</v>
      </c>
      <c r="E342" s="18">
        <f t="shared" ref="E342:E343" si="52">F342</f>
        <v>146</v>
      </c>
      <c r="F342" s="122">
        <v>146</v>
      </c>
      <c r="G342" s="135"/>
      <c r="H342" s="103"/>
      <c r="I342" s="103"/>
      <c r="J342" s="8"/>
      <c r="K342" s="7"/>
    </row>
    <row r="343" spans="1:11" ht="47.25">
      <c r="A343" s="121" t="s">
        <v>40</v>
      </c>
      <c r="B343" s="55" t="s">
        <v>221</v>
      </c>
      <c r="C343" s="55">
        <v>1</v>
      </c>
      <c r="D343" s="48">
        <v>4046</v>
      </c>
      <c r="E343" s="18">
        <f t="shared" si="52"/>
        <v>400</v>
      </c>
      <c r="F343" s="55">
        <v>400</v>
      </c>
      <c r="G343" s="106">
        <v>1</v>
      </c>
      <c r="H343" s="103" t="s">
        <v>487</v>
      </c>
      <c r="I343" s="103" t="s">
        <v>487</v>
      </c>
      <c r="J343" s="8"/>
      <c r="K343" s="7"/>
    </row>
    <row r="344" spans="1:11">
      <c r="A344" s="7">
        <v>16</v>
      </c>
      <c r="B344" s="8" t="s">
        <v>222</v>
      </c>
      <c r="C344" s="10"/>
      <c r="D344" s="52"/>
      <c r="E344" s="10"/>
      <c r="F344" s="10"/>
      <c r="G344" s="106"/>
      <c r="H344" s="103"/>
      <c r="I344" s="103"/>
      <c r="J344" s="8"/>
      <c r="K344" s="7"/>
    </row>
    <row r="345" spans="1:11" ht="47.25">
      <c r="A345" s="121" t="s">
        <v>39</v>
      </c>
      <c r="B345" s="122" t="s">
        <v>223</v>
      </c>
      <c r="C345" s="19">
        <v>1</v>
      </c>
      <c r="D345" s="48">
        <v>80</v>
      </c>
      <c r="E345" s="18">
        <f t="shared" ref="E345:E375" si="53">F345</f>
        <v>56</v>
      </c>
      <c r="F345" s="19">
        <v>56</v>
      </c>
      <c r="G345" s="106">
        <v>1</v>
      </c>
      <c r="H345" s="103" t="s">
        <v>487</v>
      </c>
      <c r="I345" s="103" t="s">
        <v>487</v>
      </c>
      <c r="J345" s="8"/>
      <c r="K345" s="7"/>
    </row>
    <row r="346" spans="1:11" ht="47.25">
      <c r="A346" s="121" t="s">
        <v>40</v>
      </c>
      <c r="B346" s="122" t="s">
        <v>224</v>
      </c>
      <c r="C346" s="19">
        <v>1</v>
      </c>
      <c r="D346" s="48">
        <v>80</v>
      </c>
      <c r="E346" s="18">
        <f t="shared" si="53"/>
        <v>56</v>
      </c>
      <c r="F346" s="19">
        <v>56</v>
      </c>
      <c r="G346" s="106">
        <v>1</v>
      </c>
      <c r="H346" s="103" t="s">
        <v>487</v>
      </c>
      <c r="I346" s="103" t="s">
        <v>487</v>
      </c>
      <c r="J346" s="8"/>
      <c r="K346" s="7"/>
    </row>
    <row r="347" spans="1:11" ht="47.25">
      <c r="A347" s="121" t="s">
        <v>185</v>
      </c>
      <c r="B347" s="122" t="s">
        <v>225</v>
      </c>
      <c r="C347" s="19">
        <v>1</v>
      </c>
      <c r="D347" s="48">
        <v>120</v>
      </c>
      <c r="E347" s="18">
        <f t="shared" si="53"/>
        <v>56</v>
      </c>
      <c r="F347" s="19">
        <v>56</v>
      </c>
      <c r="G347" s="106">
        <v>1</v>
      </c>
      <c r="H347" s="103" t="s">
        <v>487</v>
      </c>
      <c r="I347" s="103" t="s">
        <v>487</v>
      </c>
      <c r="J347" s="8"/>
      <c r="K347" s="7"/>
    </row>
    <row r="348" spans="1:11" ht="47.25">
      <c r="A348" s="121" t="s">
        <v>229</v>
      </c>
      <c r="B348" s="122" t="s">
        <v>226</v>
      </c>
      <c r="C348" s="19">
        <v>1</v>
      </c>
      <c r="D348" s="48">
        <v>72.5</v>
      </c>
      <c r="E348" s="18">
        <f t="shared" si="53"/>
        <v>56</v>
      </c>
      <c r="F348" s="19">
        <v>56</v>
      </c>
      <c r="G348" s="106">
        <v>1</v>
      </c>
      <c r="H348" s="103" t="s">
        <v>487</v>
      </c>
      <c r="I348" s="103" t="s">
        <v>487</v>
      </c>
      <c r="J348" s="8"/>
      <c r="K348" s="7"/>
    </row>
    <row r="349" spans="1:11" ht="47.25">
      <c r="A349" s="121" t="s">
        <v>230</v>
      </c>
      <c r="B349" s="122" t="s">
        <v>227</v>
      </c>
      <c r="C349" s="19">
        <v>1</v>
      </c>
      <c r="D349" s="48">
        <v>326</v>
      </c>
      <c r="E349" s="18">
        <f t="shared" si="53"/>
        <v>56</v>
      </c>
      <c r="F349" s="19">
        <v>56</v>
      </c>
      <c r="G349" s="106">
        <v>1</v>
      </c>
      <c r="H349" s="103" t="s">
        <v>487</v>
      </c>
      <c r="I349" s="103" t="s">
        <v>487</v>
      </c>
      <c r="J349" s="8"/>
      <c r="K349" s="7"/>
    </row>
    <row r="350" spans="1:11">
      <c r="A350" s="7">
        <v>17</v>
      </c>
      <c r="B350" s="29" t="s">
        <v>496</v>
      </c>
      <c r="C350" s="38"/>
      <c r="D350" s="22"/>
      <c r="E350" s="38"/>
      <c r="F350" s="38"/>
      <c r="G350" s="142"/>
      <c r="H350" s="37"/>
      <c r="I350" s="37"/>
      <c r="J350" s="38"/>
      <c r="K350" s="102"/>
    </row>
    <row r="351" spans="1:11" ht="31.5">
      <c r="A351" s="121" t="s">
        <v>39</v>
      </c>
      <c r="B351" s="122" t="s">
        <v>497</v>
      </c>
      <c r="C351" s="55">
        <v>1</v>
      </c>
      <c r="D351" s="48">
        <v>909</v>
      </c>
      <c r="E351" s="18">
        <f t="shared" si="53"/>
        <v>98</v>
      </c>
      <c r="F351" s="18">
        <v>98</v>
      </c>
      <c r="G351" s="106"/>
      <c r="H351" s="121"/>
      <c r="I351" s="102"/>
      <c r="J351" s="55">
        <v>1</v>
      </c>
      <c r="K351" s="103" t="s">
        <v>489</v>
      </c>
    </row>
    <row r="352" spans="1:11">
      <c r="A352" s="7">
        <v>18</v>
      </c>
      <c r="B352" s="29" t="s">
        <v>498</v>
      </c>
      <c r="C352" s="38"/>
      <c r="D352" s="22"/>
      <c r="E352" s="38"/>
      <c r="F352" s="38"/>
      <c r="G352" s="142"/>
      <c r="H352" s="37"/>
      <c r="I352" s="37"/>
      <c r="J352" s="38"/>
      <c r="K352" s="103"/>
    </row>
    <row r="353" spans="1:11" ht="31.5">
      <c r="A353" s="121" t="s">
        <v>39</v>
      </c>
      <c r="B353" s="122" t="s">
        <v>499</v>
      </c>
      <c r="C353" s="55">
        <v>1</v>
      </c>
      <c r="D353" s="22">
        <v>1000</v>
      </c>
      <c r="E353" s="18">
        <f t="shared" si="53"/>
        <v>98</v>
      </c>
      <c r="F353" s="38">
        <v>98</v>
      </c>
      <c r="G353" s="106"/>
      <c r="H353" s="121"/>
      <c r="I353" s="102"/>
      <c r="J353" s="55">
        <v>1</v>
      </c>
      <c r="K353" s="103" t="s">
        <v>489</v>
      </c>
    </row>
    <row r="354" spans="1:11" ht="31.5">
      <c r="A354" s="121" t="s">
        <v>434</v>
      </c>
      <c r="B354" s="122" t="s">
        <v>500</v>
      </c>
      <c r="C354" s="55">
        <v>1</v>
      </c>
      <c r="D354" s="22">
        <v>1081</v>
      </c>
      <c r="E354" s="18">
        <f t="shared" si="53"/>
        <v>98</v>
      </c>
      <c r="F354" s="38">
        <v>98</v>
      </c>
      <c r="G354" s="106"/>
      <c r="H354" s="121"/>
      <c r="I354" s="102"/>
      <c r="J354" s="55">
        <v>1</v>
      </c>
      <c r="K354" s="103" t="s">
        <v>489</v>
      </c>
    </row>
    <row r="355" spans="1:11">
      <c r="A355" s="7">
        <v>19</v>
      </c>
      <c r="B355" s="29" t="s">
        <v>501</v>
      </c>
      <c r="C355" s="38"/>
      <c r="D355" s="22"/>
      <c r="E355" s="38"/>
      <c r="F355" s="38"/>
      <c r="G355" s="142"/>
      <c r="H355" s="37"/>
      <c r="I355" s="37"/>
      <c r="J355" s="38"/>
      <c r="K355" s="103"/>
    </row>
    <row r="356" spans="1:11">
      <c r="A356" s="121" t="s">
        <v>39</v>
      </c>
      <c r="B356" s="122" t="s">
        <v>502</v>
      </c>
      <c r="C356" s="55">
        <v>1</v>
      </c>
      <c r="D356" s="48">
        <v>224</v>
      </c>
      <c r="E356" s="18">
        <f t="shared" si="53"/>
        <v>98</v>
      </c>
      <c r="F356" s="18">
        <v>98</v>
      </c>
      <c r="G356" s="106"/>
      <c r="H356" s="121"/>
      <c r="I356" s="102"/>
      <c r="J356" s="55">
        <v>1</v>
      </c>
      <c r="K356" s="103" t="s">
        <v>489</v>
      </c>
    </row>
    <row r="357" spans="1:11">
      <c r="A357" s="7">
        <v>20</v>
      </c>
      <c r="B357" s="29" t="s">
        <v>503</v>
      </c>
      <c r="C357" s="20"/>
      <c r="D357" s="48"/>
      <c r="E357" s="20"/>
      <c r="F357" s="20"/>
      <c r="G357" s="143"/>
      <c r="H357" s="21"/>
      <c r="I357" s="21"/>
      <c r="J357" s="20"/>
      <c r="K357" s="103"/>
    </row>
    <row r="358" spans="1:11" ht="31.5">
      <c r="A358" s="121" t="s">
        <v>39</v>
      </c>
      <c r="B358" s="122" t="s">
        <v>504</v>
      </c>
      <c r="C358" s="55">
        <v>1</v>
      </c>
      <c r="D358" s="22">
        <v>549</v>
      </c>
      <c r="E358" s="18">
        <f t="shared" si="53"/>
        <v>240</v>
      </c>
      <c r="F358" s="18">
        <v>240</v>
      </c>
      <c r="G358" s="106"/>
      <c r="H358" s="121"/>
      <c r="I358" s="102"/>
      <c r="J358" s="55">
        <v>1</v>
      </c>
      <c r="K358" s="103" t="s">
        <v>489</v>
      </c>
    </row>
    <row r="359" spans="1:11">
      <c r="A359" s="7">
        <v>21</v>
      </c>
      <c r="B359" s="29" t="s">
        <v>505</v>
      </c>
      <c r="C359" s="20"/>
      <c r="D359" s="48"/>
      <c r="E359" s="20"/>
      <c r="F359" s="20"/>
      <c r="G359" s="143"/>
      <c r="H359" s="21"/>
      <c r="I359" s="21"/>
      <c r="J359" s="20"/>
      <c r="K359" s="103"/>
    </row>
    <row r="360" spans="1:11" ht="31.5">
      <c r="A360" s="121" t="s">
        <v>39</v>
      </c>
      <c r="B360" s="122" t="s">
        <v>506</v>
      </c>
      <c r="C360" s="55">
        <v>1</v>
      </c>
      <c r="D360" s="48">
        <v>2700</v>
      </c>
      <c r="E360" s="18">
        <f t="shared" si="53"/>
        <v>261</v>
      </c>
      <c r="F360" s="18">
        <v>261</v>
      </c>
      <c r="G360" s="106"/>
      <c r="H360" s="121"/>
      <c r="I360" s="102"/>
      <c r="J360" s="55">
        <v>1</v>
      </c>
      <c r="K360" s="103" t="s">
        <v>489</v>
      </c>
    </row>
    <row r="361" spans="1:11">
      <c r="A361" s="7">
        <v>22</v>
      </c>
      <c r="B361" s="29" t="s">
        <v>507</v>
      </c>
      <c r="C361" s="20"/>
      <c r="D361" s="48"/>
      <c r="E361" s="20"/>
      <c r="F361" s="20"/>
      <c r="G361" s="143"/>
      <c r="H361" s="21"/>
      <c r="I361" s="21"/>
      <c r="J361" s="20"/>
      <c r="K361" s="103"/>
    </row>
    <row r="362" spans="1:11" ht="31.5">
      <c r="A362" s="121" t="s">
        <v>39</v>
      </c>
      <c r="B362" s="122" t="s">
        <v>508</v>
      </c>
      <c r="C362" s="55">
        <v>1</v>
      </c>
      <c r="D362" s="22">
        <v>1574</v>
      </c>
      <c r="E362" s="18">
        <f t="shared" si="53"/>
        <v>192</v>
      </c>
      <c r="F362" s="38">
        <v>192</v>
      </c>
      <c r="G362" s="106"/>
      <c r="H362" s="121"/>
      <c r="I362" s="102"/>
      <c r="J362" s="55">
        <v>1</v>
      </c>
      <c r="K362" s="103" t="s">
        <v>489</v>
      </c>
    </row>
    <row r="363" spans="1:11" ht="31.5">
      <c r="A363" s="121" t="s">
        <v>40</v>
      </c>
      <c r="B363" s="122" t="s">
        <v>509</v>
      </c>
      <c r="C363" s="55">
        <v>1</v>
      </c>
      <c r="D363" s="48">
        <v>2300</v>
      </c>
      <c r="E363" s="18">
        <f t="shared" si="53"/>
        <v>192</v>
      </c>
      <c r="F363" s="48">
        <v>192</v>
      </c>
      <c r="G363" s="106"/>
      <c r="H363" s="121"/>
      <c r="I363" s="102"/>
      <c r="J363" s="55">
        <v>1</v>
      </c>
      <c r="K363" s="103" t="s">
        <v>489</v>
      </c>
    </row>
    <row r="364" spans="1:11">
      <c r="A364" s="7">
        <v>23</v>
      </c>
      <c r="B364" s="29" t="s">
        <v>510</v>
      </c>
      <c r="C364" s="20"/>
      <c r="D364" s="48"/>
      <c r="E364" s="20"/>
      <c r="F364" s="20"/>
      <c r="G364" s="143"/>
      <c r="H364" s="21"/>
      <c r="I364" s="21"/>
      <c r="J364" s="20"/>
      <c r="K364" s="103"/>
    </row>
    <row r="365" spans="1:11" ht="31.5">
      <c r="A365" s="121" t="s">
        <v>39</v>
      </c>
      <c r="B365" s="122" t="s">
        <v>511</v>
      </c>
      <c r="C365" s="55">
        <v>1</v>
      </c>
      <c r="D365" s="48">
        <v>2738</v>
      </c>
      <c r="E365" s="18">
        <f t="shared" si="53"/>
        <v>192</v>
      </c>
      <c r="F365" s="18">
        <v>192</v>
      </c>
      <c r="G365" s="106"/>
      <c r="H365" s="121"/>
      <c r="I365" s="102"/>
      <c r="J365" s="55">
        <v>1</v>
      </c>
      <c r="K365" s="103" t="s">
        <v>489</v>
      </c>
    </row>
    <row r="366" spans="1:11">
      <c r="A366" s="7">
        <v>24</v>
      </c>
      <c r="B366" s="29" t="s">
        <v>512</v>
      </c>
      <c r="C366" s="20"/>
      <c r="D366" s="48"/>
      <c r="E366" s="20"/>
      <c r="F366" s="20"/>
      <c r="G366" s="143"/>
      <c r="H366" s="21"/>
      <c r="I366" s="21"/>
      <c r="J366" s="20"/>
      <c r="K366" s="103"/>
    </row>
    <row r="367" spans="1:11" ht="31.5">
      <c r="A367" s="121" t="s">
        <v>39</v>
      </c>
      <c r="B367" s="122" t="s">
        <v>513</v>
      </c>
      <c r="C367" s="55">
        <v>1</v>
      </c>
      <c r="D367" s="22">
        <v>1250</v>
      </c>
      <c r="E367" s="18">
        <f t="shared" si="53"/>
        <v>520</v>
      </c>
      <c r="F367" s="18">
        <v>520</v>
      </c>
      <c r="G367" s="106"/>
      <c r="H367" s="121"/>
      <c r="I367" s="102"/>
      <c r="J367" s="55">
        <v>1</v>
      </c>
      <c r="K367" s="103" t="s">
        <v>489</v>
      </c>
    </row>
    <row r="368" spans="1:11" ht="31.5">
      <c r="A368" s="121" t="s">
        <v>40</v>
      </c>
      <c r="B368" s="122" t="s">
        <v>514</v>
      </c>
      <c r="C368" s="55">
        <v>1</v>
      </c>
      <c r="D368" s="22">
        <v>2915</v>
      </c>
      <c r="E368" s="18">
        <f t="shared" si="53"/>
        <v>129</v>
      </c>
      <c r="F368" s="18">
        <v>129</v>
      </c>
      <c r="G368" s="106"/>
      <c r="H368" s="121"/>
      <c r="I368" s="102"/>
      <c r="J368" s="55">
        <v>1</v>
      </c>
      <c r="K368" s="103" t="s">
        <v>489</v>
      </c>
    </row>
    <row r="369" spans="1:11">
      <c r="A369" s="7">
        <v>25</v>
      </c>
      <c r="B369" s="8" t="s">
        <v>515</v>
      </c>
      <c r="C369" s="20"/>
      <c r="D369" s="48"/>
      <c r="E369" s="20"/>
      <c r="F369" s="20"/>
      <c r="G369" s="143"/>
      <c r="H369" s="21"/>
      <c r="I369" s="21"/>
      <c r="J369" s="20"/>
      <c r="K369" s="103"/>
    </row>
    <row r="370" spans="1:11">
      <c r="A370" s="121" t="s">
        <v>39</v>
      </c>
      <c r="B370" s="122" t="s">
        <v>516</v>
      </c>
      <c r="C370" s="55">
        <v>1</v>
      </c>
      <c r="D370" s="48">
        <v>3981</v>
      </c>
      <c r="E370" s="18">
        <f t="shared" si="53"/>
        <v>410</v>
      </c>
      <c r="F370" s="18">
        <v>410</v>
      </c>
      <c r="G370" s="106"/>
      <c r="H370" s="121"/>
      <c r="I370" s="102"/>
      <c r="J370" s="55">
        <v>1</v>
      </c>
      <c r="K370" s="103" t="s">
        <v>489</v>
      </c>
    </row>
    <row r="371" spans="1:11">
      <c r="A371" s="7">
        <v>26</v>
      </c>
      <c r="B371" s="29" t="s">
        <v>517</v>
      </c>
      <c r="C371" s="18"/>
      <c r="D371" s="22"/>
      <c r="E371" s="18"/>
      <c r="F371" s="18"/>
      <c r="G371" s="138"/>
      <c r="H371" s="9"/>
      <c r="I371" s="9"/>
      <c r="J371" s="18"/>
      <c r="K371" s="103"/>
    </row>
    <row r="372" spans="1:11" ht="31.5">
      <c r="A372" s="121" t="s">
        <v>39</v>
      </c>
      <c r="B372" s="122" t="s">
        <v>518</v>
      </c>
      <c r="C372" s="55">
        <v>1</v>
      </c>
      <c r="D372" s="22">
        <v>1060</v>
      </c>
      <c r="E372" s="18">
        <f t="shared" si="53"/>
        <v>144</v>
      </c>
      <c r="F372" s="55">
        <v>144</v>
      </c>
      <c r="G372" s="106"/>
      <c r="H372" s="121"/>
      <c r="I372" s="102"/>
      <c r="J372" s="55">
        <v>1</v>
      </c>
      <c r="K372" s="103" t="s">
        <v>489</v>
      </c>
    </row>
    <row r="373" spans="1:11" ht="31.5">
      <c r="A373" s="121" t="s">
        <v>434</v>
      </c>
      <c r="B373" s="122" t="s">
        <v>519</v>
      </c>
      <c r="C373" s="55">
        <v>1</v>
      </c>
      <c r="D373" s="22">
        <v>280</v>
      </c>
      <c r="E373" s="18">
        <f t="shared" si="53"/>
        <v>96</v>
      </c>
      <c r="F373" s="55">
        <v>96</v>
      </c>
      <c r="G373" s="106"/>
      <c r="H373" s="121"/>
      <c r="I373" s="102"/>
      <c r="J373" s="55">
        <v>1</v>
      </c>
      <c r="K373" s="103" t="s">
        <v>489</v>
      </c>
    </row>
    <row r="374" spans="1:11">
      <c r="A374" s="7">
        <v>27</v>
      </c>
      <c r="B374" s="46" t="s">
        <v>520</v>
      </c>
      <c r="C374" s="18"/>
      <c r="D374" s="22"/>
      <c r="E374" s="18"/>
      <c r="F374" s="18"/>
      <c r="G374" s="138"/>
      <c r="H374" s="9"/>
      <c r="I374" s="9"/>
      <c r="J374" s="18"/>
      <c r="K374" s="103"/>
    </row>
    <row r="375" spans="1:11">
      <c r="A375" s="121" t="s">
        <v>39</v>
      </c>
      <c r="B375" s="122" t="s">
        <v>521</v>
      </c>
      <c r="C375" s="55">
        <v>1</v>
      </c>
      <c r="D375" s="48">
        <v>1012</v>
      </c>
      <c r="E375" s="18">
        <f t="shared" si="53"/>
        <v>493</v>
      </c>
      <c r="F375" s="18">
        <v>493</v>
      </c>
      <c r="G375" s="106"/>
      <c r="H375" s="121"/>
      <c r="I375" s="102"/>
      <c r="J375" s="55">
        <v>1</v>
      </c>
      <c r="K375" s="103" t="s">
        <v>489</v>
      </c>
    </row>
    <row r="376" spans="1:11">
      <c r="A376" s="7" t="s">
        <v>253</v>
      </c>
      <c r="B376" s="8" t="s">
        <v>254</v>
      </c>
      <c r="C376" s="8"/>
      <c r="D376" s="22"/>
      <c r="E376" s="18"/>
      <c r="F376" s="18"/>
      <c r="G376" s="106"/>
      <c r="H376" s="121"/>
      <c r="I376" s="121"/>
      <c r="J376" s="55"/>
      <c r="K376" s="102"/>
    </row>
    <row r="377" spans="1:11" ht="31.5">
      <c r="A377" s="120" t="s">
        <v>436</v>
      </c>
      <c r="B377" s="19" t="s">
        <v>232</v>
      </c>
      <c r="C377" s="1">
        <v>1</v>
      </c>
      <c r="D377" s="48">
        <v>4540.3999999999996</v>
      </c>
      <c r="E377" s="19"/>
      <c r="F377" s="19"/>
      <c r="G377" s="108"/>
      <c r="H377" s="6"/>
      <c r="I377" s="6"/>
      <c r="J377" s="1">
        <v>1</v>
      </c>
      <c r="K377" s="12" t="s">
        <v>233</v>
      </c>
    </row>
    <row r="378" spans="1:11" ht="47.25">
      <c r="A378" s="120" t="s">
        <v>437</v>
      </c>
      <c r="B378" s="19" t="s">
        <v>234</v>
      </c>
      <c r="C378" s="1">
        <v>1</v>
      </c>
      <c r="D378" s="48">
        <v>1219</v>
      </c>
      <c r="E378" s="19"/>
      <c r="F378" s="19"/>
      <c r="G378" s="108"/>
      <c r="H378" s="6"/>
      <c r="I378" s="6"/>
      <c r="J378" s="1">
        <v>1</v>
      </c>
      <c r="K378" s="12" t="s">
        <v>235</v>
      </c>
    </row>
    <row r="379" spans="1:11" ht="47.25">
      <c r="A379" s="120" t="s">
        <v>438</v>
      </c>
      <c r="B379" s="19" t="s">
        <v>236</v>
      </c>
      <c r="C379" s="1">
        <v>1</v>
      </c>
      <c r="D379" s="48">
        <v>1600</v>
      </c>
      <c r="E379" s="19"/>
      <c r="F379" s="19"/>
      <c r="G379" s="108"/>
      <c r="H379" s="6"/>
      <c r="I379" s="6"/>
      <c r="J379" s="1">
        <v>1</v>
      </c>
      <c r="K379" s="12" t="s">
        <v>235</v>
      </c>
    </row>
    <row r="380" spans="1:11" ht="47.25">
      <c r="A380" s="120">
        <v>4</v>
      </c>
      <c r="B380" s="122" t="s">
        <v>719</v>
      </c>
      <c r="C380" s="1">
        <v>1</v>
      </c>
      <c r="D380" s="114">
        <v>1700</v>
      </c>
      <c r="E380" s="19"/>
      <c r="F380" s="19"/>
      <c r="G380" s="108">
        <v>1</v>
      </c>
      <c r="H380" s="103" t="s">
        <v>243</v>
      </c>
      <c r="I380" s="103" t="s">
        <v>243</v>
      </c>
      <c r="J380" s="1"/>
      <c r="K380" s="12"/>
    </row>
    <row r="381" spans="1:11" ht="47.25">
      <c r="A381" s="120">
        <v>5</v>
      </c>
      <c r="B381" s="19" t="s">
        <v>244</v>
      </c>
      <c r="C381" s="1">
        <v>1</v>
      </c>
      <c r="D381" s="48">
        <v>1173</v>
      </c>
      <c r="E381" s="18">
        <f t="shared" ref="E381:E383" si="54">F381</f>
        <v>301</v>
      </c>
      <c r="F381" s="19">
        <v>301</v>
      </c>
      <c r="G381" s="108">
        <v>1</v>
      </c>
      <c r="H381" s="103" t="s">
        <v>243</v>
      </c>
      <c r="I381" s="103" t="s">
        <v>243</v>
      </c>
      <c r="J381" s="1"/>
      <c r="K381" s="12"/>
    </row>
    <row r="382" spans="1:11" ht="47.25">
      <c r="A382" s="120">
        <v>6</v>
      </c>
      <c r="B382" s="19" t="s">
        <v>247</v>
      </c>
      <c r="C382" s="1">
        <v>1</v>
      </c>
      <c r="D382" s="48">
        <v>257</v>
      </c>
      <c r="E382" s="18">
        <f t="shared" si="54"/>
        <v>82</v>
      </c>
      <c r="F382" s="19">
        <v>82</v>
      </c>
      <c r="G382" s="108">
        <v>1</v>
      </c>
      <c r="H382" s="6" t="s">
        <v>248</v>
      </c>
      <c r="I382" s="6" t="s">
        <v>248</v>
      </c>
      <c r="J382" s="1"/>
      <c r="K382" s="12"/>
    </row>
    <row r="383" spans="1:11" ht="47.25">
      <c r="A383" s="120">
        <v>7</v>
      </c>
      <c r="B383" s="19" t="s">
        <v>251</v>
      </c>
      <c r="C383" s="1">
        <v>1</v>
      </c>
      <c r="D383" s="48">
        <v>1620</v>
      </c>
      <c r="E383" s="18">
        <f t="shared" si="54"/>
        <v>519</v>
      </c>
      <c r="F383" s="19">
        <v>519</v>
      </c>
      <c r="G383" s="108">
        <v>1</v>
      </c>
      <c r="H383" s="6" t="s">
        <v>252</v>
      </c>
      <c r="I383" s="6" t="s">
        <v>252</v>
      </c>
      <c r="J383" s="1"/>
      <c r="K383" s="12"/>
    </row>
    <row r="384" spans="1:11" ht="47.25">
      <c r="A384" s="120">
        <v>8</v>
      </c>
      <c r="B384" s="122" t="s">
        <v>449</v>
      </c>
      <c r="C384" s="1">
        <v>1</v>
      </c>
      <c r="D384" s="48">
        <v>240</v>
      </c>
      <c r="E384" s="19"/>
      <c r="F384" s="19"/>
      <c r="G384" s="108">
        <v>1</v>
      </c>
      <c r="H384" s="19" t="s">
        <v>592</v>
      </c>
      <c r="I384" s="19" t="s">
        <v>592</v>
      </c>
      <c r="J384" s="12"/>
      <c r="K384" s="1"/>
    </row>
    <row r="385" spans="1:11">
      <c r="A385" s="151">
        <v>9</v>
      </c>
      <c r="B385" s="55" t="s">
        <v>450</v>
      </c>
      <c r="C385" s="1"/>
      <c r="D385" s="48"/>
      <c r="E385" s="19"/>
      <c r="F385" s="19"/>
      <c r="G385" s="108"/>
      <c r="H385" s="6"/>
      <c r="I385" s="6"/>
      <c r="J385" s="1"/>
      <c r="K385" s="12"/>
    </row>
    <row r="386" spans="1:11" ht="47.25">
      <c r="A386" s="151"/>
      <c r="B386" s="122" t="s">
        <v>451</v>
      </c>
      <c r="C386" s="1">
        <v>1</v>
      </c>
      <c r="D386" s="48">
        <v>1200</v>
      </c>
      <c r="E386" s="18">
        <f t="shared" ref="E386:E405" si="55">F386</f>
        <v>262</v>
      </c>
      <c r="F386" s="19">
        <v>262</v>
      </c>
      <c r="G386" s="108">
        <v>1</v>
      </c>
      <c r="H386" s="6" t="s">
        <v>448</v>
      </c>
      <c r="I386" s="6" t="s">
        <v>448</v>
      </c>
      <c r="J386" s="1"/>
      <c r="K386" s="12"/>
    </row>
    <row r="387" spans="1:11" ht="47.25">
      <c r="A387" s="151"/>
      <c r="B387" s="19" t="s">
        <v>452</v>
      </c>
      <c r="C387" s="1">
        <v>1</v>
      </c>
      <c r="D387" s="48">
        <v>695</v>
      </c>
      <c r="E387" s="18">
        <f t="shared" si="55"/>
        <v>251</v>
      </c>
      <c r="F387" s="19">
        <v>251</v>
      </c>
      <c r="G387" s="108">
        <v>1</v>
      </c>
      <c r="H387" s="103" t="s">
        <v>453</v>
      </c>
      <c r="I387" s="103" t="s">
        <v>453</v>
      </c>
      <c r="J387" s="1"/>
      <c r="K387" s="12"/>
    </row>
    <row r="388" spans="1:11" ht="47.25">
      <c r="A388" s="151"/>
      <c r="B388" s="122" t="s">
        <v>454</v>
      </c>
      <c r="C388" s="1">
        <v>1</v>
      </c>
      <c r="D388" s="48">
        <v>740</v>
      </c>
      <c r="E388" s="18">
        <f t="shared" si="55"/>
        <v>44</v>
      </c>
      <c r="F388" s="19">
        <v>44</v>
      </c>
      <c r="G388" s="108">
        <v>1</v>
      </c>
      <c r="H388" s="6" t="s">
        <v>448</v>
      </c>
      <c r="I388" s="6" t="s">
        <v>448</v>
      </c>
      <c r="J388" s="1"/>
      <c r="K388" s="12"/>
    </row>
    <row r="389" spans="1:11" ht="47.25">
      <c r="A389" s="151"/>
      <c r="B389" s="122" t="s">
        <v>455</v>
      </c>
      <c r="C389" s="1">
        <v>1</v>
      </c>
      <c r="D389" s="48">
        <v>300</v>
      </c>
      <c r="E389" s="18">
        <f t="shared" si="55"/>
        <v>67</v>
      </c>
      <c r="F389" s="19">
        <v>67</v>
      </c>
      <c r="G389" s="108">
        <v>1</v>
      </c>
      <c r="H389" s="103" t="s">
        <v>453</v>
      </c>
      <c r="I389" s="103" t="s">
        <v>453</v>
      </c>
      <c r="J389" s="1"/>
      <c r="K389" s="12"/>
    </row>
    <row r="390" spans="1:11" ht="78.75">
      <c r="A390" s="151"/>
      <c r="B390" s="19" t="s">
        <v>237</v>
      </c>
      <c r="C390" s="1">
        <v>1</v>
      </c>
      <c r="D390" s="48">
        <v>41</v>
      </c>
      <c r="E390" s="18">
        <f t="shared" si="55"/>
        <v>41</v>
      </c>
      <c r="F390" s="19">
        <v>41</v>
      </c>
      <c r="G390" s="108"/>
      <c r="H390" s="6"/>
      <c r="I390" s="6"/>
      <c r="J390" s="1">
        <v>1</v>
      </c>
      <c r="K390" s="12" t="s">
        <v>238</v>
      </c>
    </row>
    <row r="391" spans="1:11" ht="78.75">
      <c r="A391" s="151"/>
      <c r="B391" s="19" t="s">
        <v>239</v>
      </c>
      <c r="C391" s="1">
        <v>1</v>
      </c>
      <c r="D391" s="48">
        <v>34</v>
      </c>
      <c r="E391" s="18">
        <f t="shared" si="55"/>
        <v>34</v>
      </c>
      <c r="F391" s="19">
        <v>34</v>
      </c>
      <c r="G391" s="108"/>
      <c r="H391" s="6"/>
      <c r="I391" s="6"/>
      <c r="J391" s="1">
        <v>1</v>
      </c>
      <c r="K391" s="12" t="s">
        <v>238</v>
      </c>
    </row>
    <row r="392" spans="1:11" ht="31.5">
      <c r="A392" s="120">
        <v>10</v>
      </c>
      <c r="B392" s="122" t="s">
        <v>457</v>
      </c>
      <c r="C392" s="1">
        <v>1</v>
      </c>
      <c r="D392" s="48">
        <v>161</v>
      </c>
      <c r="E392" s="18">
        <f t="shared" si="55"/>
        <v>72</v>
      </c>
      <c r="F392" s="19">
        <v>72</v>
      </c>
      <c r="G392" s="108">
        <v>1</v>
      </c>
      <c r="H392" s="6" t="s">
        <v>456</v>
      </c>
      <c r="I392" s="6" t="s">
        <v>456</v>
      </c>
      <c r="J392" s="1"/>
      <c r="K392" s="12"/>
    </row>
    <row r="393" spans="1:11" ht="47.25">
      <c r="A393" s="120">
        <v>11</v>
      </c>
      <c r="B393" s="122" t="s">
        <v>458</v>
      </c>
      <c r="C393" s="1">
        <v>1</v>
      </c>
      <c r="D393" s="48">
        <v>174</v>
      </c>
      <c r="E393" s="18">
        <f t="shared" si="55"/>
        <v>48</v>
      </c>
      <c r="F393" s="19">
        <v>48</v>
      </c>
      <c r="G393" s="108">
        <v>1</v>
      </c>
      <c r="H393" s="6" t="s">
        <v>459</v>
      </c>
      <c r="I393" s="6" t="s">
        <v>459</v>
      </c>
      <c r="J393" s="1"/>
      <c r="K393" s="12"/>
    </row>
    <row r="394" spans="1:11" ht="47.25">
      <c r="A394" s="120">
        <v>12</v>
      </c>
      <c r="B394" s="19" t="s">
        <v>240</v>
      </c>
      <c r="C394" s="1">
        <v>1</v>
      </c>
      <c r="D394" s="48">
        <v>1045</v>
      </c>
      <c r="E394" s="18">
        <f t="shared" si="55"/>
        <v>116</v>
      </c>
      <c r="F394" s="19">
        <v>116</v>
      </c>
      <c r="G394" s="108">
        <v>1</v>
      </c>
      <c r="H394" s="103" t="s">
        <v>453</v>
      </c>
      <c r="I394" s="103" t="s">
        <v>453</v>
      </c>
      <c r="J394" s="1"/>
      <c r="K394" s="12"/>
    </row>
    <row r="395" spans="1:11" ht="31.5">
      <c r="A395" s="120">
        <v>13</v>
      </c>
      <c r="B395" s="122" t="s">
        <v>460</v>
      </c>
      <c r="C395" s="1">
        <v>1</v>
      </c>
      <c r="D395" s="48">
        <v>900</v>
      </c>
      <c r="E395" s="18">
        <f t="shared" si="55"/>
        <v>165</v>
      </c>
      <c r="F395" s="19">
        <v>165</v>
      </c>
      <c r="G395" s="108">
        <v>1</v>
      </c>
      <c r="H395" s="6" t="s">
        <v>461</v>
      </c>
      <c r="I395" s="6" t="s">
        <v>461</v>
      </c>
      <c r="J395" s="1"/>
      <c r="K395" s="12"/>
    </row>
    <row r="396" spans="1:11" ht="47.25">
      <c r="A396" s="120">
        <v>14</v>
      </c>
      <c r="B396" s="19" t="s">
        <v>249</v>
      </c>
      <c r="C396" s="1">
        <v>1</v>
      </c>
      <c r="D396" s="48">
        <v>806</v>
      </c>
      <c r="E396" s="18">
        <f t="shared" si="55"/>
        <v>274</v>
      </c>
      <c r="F396" s="19">
        <v>274</v>
      </c>
      <c r="G396" s="108">
        <v>1</v>
      </c>
      <c r="H396" s="6" t="s">
        <v>250</v>
      </c>
      <c r="I396" s="6" t="s">
        <v>250</v>
      </c>
      <c r="J396" s="1"/>
      <c r="K396" s="12"/>
    </row>
    <row r="397" spans="1:11" ht="31.5">
      <c r="A397" s="120">
        <v>15</v>
      </c>
      <c r="B397" s="122" t="s">
        <v>462</v>
      </c>
      <c r="C397" s="1">
        <v>1</v>
      </c>
      <c r="D397" s="48">
        <v>1811</v>
      </c>
      <c r="E397" s="18">
        <f t="shared" si="55"/>
        <v>627</v>
      </c>
      <c r="F397" s="19">
        <v>627</v>
      </c>
      <c r="G397" s="108">
        <v>1</v>
      </c>
      <c r="H397" s="6" t="s">
        <v>463</v>
      </c>
      <c r="I397" s="6" t="s">
        <v>463</v>
      </c>
      <c r="J397" s="1"/>
      <c r="K397" s="12"/>
    </row>
    <row r="398" spans="1:11" ht="47.25">
      <c r="A398" s="120">
        <v>16</v>
      </c>
      <c r="B398" s="19" t="s">
        <v>241</v>
      </c>
      <c r="C398" s="1">
        <v>1</v>
      </c>
      <c r="D398" s="48">
        <v>627</v>
      </c>
      <c r="E398" s="18">
        <f t="shared" si="55"/>
        <v>161</v>
      </c>
      <c r="F398" s="19">
        <v>161</v>
      </c>
      <c r="G398" s="108"/>
      <c r="H398" s="6"/>
      <c r="I398" s="6"/>
      <c r="J398" s="1">
        <v>1</v>
      </c>
      <c r="K398" s="12" t="s">
        <v>242</v>
      </c>
    </row>
    <row r="399" spans="1:11" ht="47.25">
      <c r="A399" s="120">
        <v>17</v>
      </c>
      <c r="B399" s="19" t="s">
        <v>245</v>
      </c>
      <c r="C399" s="1">
        <v>1</v>
      </c>
      <c r="D399" s="48">
        <v>1822</v>
      </c>
      <c r="E399" s="18">
        <f t="shared" si="55"/>
        <v>128</v>
      </c>
      <c r="F399" s="19">
        <v>128</v>
      </c>
      <c r="G399" s="108">
        <v>1</v>
      </c>
      <c r="H399" s="103" t="s">
        <v>243</v>
      </c>
      <c r="I399" s="103" t="s">
        <v>243</v>
      </c>
      <c r="J399" s="1"/>
      <c r="K399" s="12"/>
    </row>
    <row r="400" spans="1:11" ht="47.25">
      <c r="A400" s="120">
        <v>18</v>
      </c>
      <c r="B400" s="19" t="s">
        <v>246</v>
      </c>
      <c r="C400" s="1">
        <v>1</v>
      </c>
      <c r="D400" s="48">
        <v>2503</v>
      </c>
      <c r="E400" s="18">
        <f t="shared" si="55"/>
        <v>109</v>
      </c>
      <c r="F400" s="19">
        <v>109</v>
      </c>
      <c r="G400" s="108">
        <v>1</v>
      </c>
      <c r="H400" s="103" t="s">
        <v>243</v>
      </c>
      <c r="I400" s="103" t="s">
        <v>243</v>
      </c>
      <c r="J400" s="1"/>
      <c r="K400" s="12"/>
    </row>
    <row r="401" spans="1:11" ht="47.25">
      <c r="A401" s="120">
        <v>19</v>
      </c>
      <c r="B401" s="122" t="s">
        <v>464</v>
      </c>
      <c r="C401" s="1">
        <v>1</v>
      </c>
      <c r="D401" s="48">
        <v>1562</v>
      </c>
      <c r="E401" s="18">
        <f t="shared" si="55"/>
        <v>448</v>
      </c>
      <c r="F401" s="19">
        <v>448</v>
      </c>
      <c r="G401" s="108">
        <v>1</v>
      </c>
      <c r="H401" s="103" t="s">
        <v>453</v>
      </c>
      <c r="I401" s="103" t="s">
        <v>453</v>
      </c>
      <c r="J401" s="1"/>
      <c r="K401" s="12"/>
    </row>
    <row r="402" spans="1:11" ht="31.5">
      <c r="A402" s="120">
        <v>20</v>
      </c>
      <c r="B402" s="122" t="s">
        <v>465</v>
      </c>
      <c r="C402" s="1">
        <v>1</v>
      </c>
      <c r="D402" s="48">
        <v>660</v>
      </c>
      <c r="E402" s="18">
        <f t="shared" si="55"/>
        <v>192</v>
      </c>
      <c r="F402" s="19">
        <v>192</v>
      </c>
      <c r="G402" s="108">
        <v>1</v>
      </c>
      <c r="H402" s="6" t="s">
        <v>463</v>
      </c>
      <c r="I402" s="6" t="s">
        <v>463</v>
      </c>
      <c r="J402" s="1"/>
      <c r="K402" s="12"/>
    </row>
    <row r="403" spans="1:11" ht="31.5">
      <c r="A403" s="120">
        <v>21</v>
      </c>
      <c r="B403" s="122" t="s">
        <v>466</v>
      </c>
      <c r="C403" s="1">
        <v>1</v>
      </c>
      <c r="D403" s="48">
        <v>1196</v>
      </c>
      <c r="E403" s="18">
        <f t="shared" si="55"/>
        <v>225</v>
      </c>
      <c r="F403" s="19">
        <v>225</v>
      </c>
      <c r="G403" s="108">
        <v>1</v>
      </c>
      <c r="H403" s="6" t="s">
        <v>467</v>
      </c>
      <c r="I403" s="6" t="s">
        <v>467</v>
      </c>
      <c r="J403" s="1"/>
      <c r="K403" s="12"/>
    </row>
    <row r="404" spans="1:11" ht="47.25">
      <c r="A404" s="120">
        <v>22</v>
      </c>
      <c r="B404" s="122" t="s">
        <v>468</v>
      </c>
      <c r="C404" s="1">
        <v>1</v>
      </c>
      <c r="D404" s="48">
        <v>4856.3</v>
      </c>
      <c r="E404" s="18">
        <f t="shared" si="55"/>
        <v>233</v>
      </c>
      <c r="F404" s="19">
        <v>233</v>
      </c>
      <c r="G404" s="108">
        <v>1</v>
      </c>
      <c r="H404" s="103" t="s">
        <v>453</v>
      </c>
      <c r="I404" s="103" t="s">
        <v>453</v>
      </c>
      <c r="J404" s="1"/>
      <c r="K404" s="12"/>
    </row>
    <row r="405" spans="1:11" ht="47.25">
      <c r="A405" s="120">
        <v>23</v>
      </c>
      <c r="B405" s="122" t="s">
        <v>469</v>
      </c>
      <c r="C405" s="1">
        <v>1</v>
      </c>
      <c r="D405" s="48">
        <v>16439</v>
      </c>
      <c r="E405" s="18">
        <f t="shared" si="55"/>
        <v>512</v>
      </c>
      <c r="F405" s="19">
        <v>512</v>
      </c>
      <c r="G405" s="108">
        <v>1</v>
      </c>
      <c r="H405" s="103" t="s">
        <v>470</v>
      </c>
      <c r="I405" s="103" t="s">
        <v>596</v>
      </c>
      <c r="J405" s="1"/>
      <c r="K405" s="12"/>
    </row>
    <row r="406" spans="1:11">
      <c r="A406" s="7" t="s">
        <v>303</v>
      </c>
      <c r="B406" s="8" t="s">
        <v>354</v>
      </c>
      <c r="C406" s="8"/>
      <c r="D406" s="22"/>
      <c r="E406" s="18"/>
      <c r="F406" s="18"/>
      <c r="G406" s="106"/>
      <c r="H406" s="121"/>
      <c r="I406" s="121"/>
      <c r="J406" s="55"/>
      <c r="K406" s="102"/>
    </row>
    <row r="407" spans="1:11" ht="31.5">
      <c r="A407" s="16" t="s">
        <v>323</v>
      </c>
      <c r="B407" s="31" t="s">
        <v>324</v>
      </c>
      <c r="C407" s="2"/>
      <c r="D407" s="58"/>
      <c r="E407" s="2"/>
      <c r="F407" s="2"/>
      <c r="G407" s="106"/>
      <c r="H407" s="121"/>
      <c r="I407" s="121"/>
      <c r="J407" s="55"/>
      <c r="K407" s="102"/>
    </row>
    <row r="408" spans="1:11" ht="47.25">
      <c r="A408" s="121">
        <v>1</v>
      </c>
      <c r="B408" s="122" t="s">
        <v>325</v>
      </c>
      <c r="C408" s="55">
        <v>1</v>
      </c>
      <c r="D408" s="13">
        <v>462.2</v>
      </c>
      <c r="E408" s="55"/>
      <c r="F408" s="55"/>
      <c r="G408" s="106">
        <v>1</v>
      </c>
      <c r="H408" s="102" t="s">
        <v>543</v>
      </c>
      <c r="I408" s="102" t="s">
        <v>543</v>
      </c>
      <c r="J408" s="55"/>
      <c r="K408" s="102"/>
    </row>
    <row r="409" spans="1:11" ht="47.25">
      <c r="A409" s="121">
        <v>2</v>
      </c>
      <c r="B409" s="122" t="s">
        <v>326</v>
      </c>
      <c r="C409" s="55">
        <v>1</v>
      </c>
      <c r="D409" s="72" t="s">
        <v>327</v>
      </c>
      <c r="E409" s="55"/>
      <c r="F409" s="55"/>
      <c r="G409" s="106">
        <v>1</v>
      </c>
      <c r="H409" s="102" t="s">
        <v>543</v>
      </c>
      <c r="I409" s="102" t="s">
        <v>543</v>
      </c>
      <c r="J409" s="55"/>
      <c r="K409" s="102"/>
    </row>
    <row r="410" spans="1:11" ht="47.25">
      <c r="A410" s="121">
        <v>3</v>
      </c>
      <c r="B410" s="122" t="s">
        <v>328</v>
      </c>
      <c r="C410" s="55">
        <v>1</v>
      </c>
      <c r="D410" s="62">
        <v>4547</v>
      </c>
      <c r="E410" s="55"/>
      <c r="F410" s="55"/>
      <c r="G410" s="106">
        <v>1</v>
      </c>
      <c r="H410" s="102" t="s">
        <v>543</v>
      </c>
      <c r="I410" s="102" t="s">
        <v>543</v>
      </c>
      <c r="J410" s="55"/>
      <c r="K410" s="102"/>
    </row>
    <row r="411" spans="1:11" ht="47.25">
      <c r="A411" s="121">
        <v>4</v>
      </c>
      <c r="B411" s="122" t="s">
        <v>329</v>
      </c>
      <c r="C411" s="55">
        <v>1</v>
      </c>
      <c r="D411" s="62">
        <v>566.9</v>
      </c>
      <c r="E411" s="55"/>
      <c r="F411" s="55"/>
      <c r="G411" s="106">
        <v>1</v>
      </c>
      <c r="H411" s="102" t="s">
        <v>543</v>
      </c>
      <c r="I411" s="102" t="s">
        <v>543</v>
      </c>
      <c r="J411" s="55"/>
      <c r="K411" s="102"/>
    </row>
    <row r="412" spans="1:11" ht="47.25">
      <c r="A412" s="121">
        <v>5</v>
      </c>
      <c r="B412" s="122" t="s">
        <v>330</v>
      </c>
      <c r="C412" s="55">
        <v>1</v>
      </c>
      <c r="D412" s="62">
        <v>771.2</v>
      </c>
      <c r="E412" s="55"/>
      <c r="F412" s="55"/>
      <c r="G412" s="106">
        <v>1</v>
      </c>
      <c r="H412" s="102" t="s">
        <v>543</v>
      </c>
      <c r="I412" s="102" t="s">
        <v>543</v>
      </c>
      <c r="J412" s="55"/>
      <c r="K412" s="102"/>
    </row>
    <row r="413" spans="1:11" ht="47.25">
      <c r="A413" s="121">
        <v>6</v>
      </c>
      <c r="B413" s="39" t="s">
        <v>331</v>
      </c>
      <c r="C413" s="55">
        <v>1</v>
      </c>
      <c r="D413" s="22">
        <f>400+109.3</f>
        <v>509.3</v>
      </c>
      <c r="E413" s="55"/>
      <c r="F413" s="55"/>
      <c r="G413" s="106">
        <v>1</v>
      </c>
      <c r="H413" s="102" t="s">
        <v>543</v>
      </c>
      <c r="I413" s="102" t="s">
        <v>543</v>
      </c>
      <c r="J413" s="55"/>
      <c r="K413" s="102"/>
    </row>
    <row r="414" spans="1:11">
      <c r="A414" s="121">
        <v>7</v>
      </c>
      <c r="B414" s="122" t="s">
        <v>541</v>
      </c>
      <c r="C414" s="55">
        <v>1</v>
      </c>
      <c r="D414" s="13">
        <v>7956.3</v>
      </c>
      <c r="E414" s="18">
        <f>F414</f>
        <v>1379.2</v>
      </c>
      <c r="F414" s="87">
        <v>1379.2</v>
      </c>
      <c r="G414" s="106"/>
      <c r="H414" s="121"/>
      <c r="I414" s="121"/>
      <c r="J414" s="55">
        <v>1</v>
      </c>
      <c r="K414" s="128" t="s">
        <v>565</v>
      </c>
    </row>
    <row r="415" spans="1:11" ht="47.25">
      <c r="A415" s="121">
        <v>8</v>
      </c>
      <c r="B415" s="30" t="s">
        <v>332</v>
      </c>
      <c r="C415" s="55">
        <v>1</v>
      </c>
      <c r="D415" s="13">
        <v>1260</v>
      </c>
      <c r="E415" s="87">
        <v>485</v>
      </c>
      <c r="F415" s="18">
        <f>E415</f>
        <v>485</v>
      </c>
      <c r="G415" s="106">
        <v>1</v>
      </c>
      <c r="H415" s="102" t="s">
        <v>543</v>
      </c>
      <c r="I415" s="102" t="s">
        <v>543</v>
      </c>
      <c r="J415" s="55"/>
      <c r="K415" s="102"/>
    </row>
    <row r="416" spans="1:11" ht="47.25">
      <c r="A416" s="121">
        <v>9</v>
      </c>
      <c r="B416" s="122" t="s">
        <v>542</v>
      </c>
      <c r="C416" s="55">
        <v>1</v>
      </c>
      <c r="D416" s="13">
        <v>75.5</v>
      </c>
      <c r="E416" s="88"/>
      <c r="F416" s="55"/>
      <c r="G416" s="106">
        <v>1</v>
      </c>
      <c r="H416" s="102" t="s">
        <v>543</v>
      </c>
      <c r="I416" s="102" t="s">
        <v>543</v>
      </c>
      <c r="J416" s="55"/>
      <c r="K416" s="102"/>
    </row>
    <row r="417" spans="1:11" ht="47.25">
      <c r="A417" s="121">
        <v>10</v>
      </c>
      <c r="B417" s="122" t="s">
        <v>725</v>
      </c>
      <c r="C417" s="55">
        <v>1</v>
      </c>
      <c r="D417" s="13">
        <v>99.8</v>
      </c>
      <c r="E417" s="88"/>
      <c r="F417" s="55"/>
      <c r="G417" s="106">
        <v>1</v>
      </c>
      <c r="H417" s="102" t="s">
        <v>543</v>
      </c>
      <c r="I417" s="102" t="s">
        <v>543</v>
      </c>
      <c r="J417" s="55"/>
      <c r="K417" s="102"/>
    </row>
    <row r="418" spans="1:11" ht="47.25">
      <c r="A418" s="147">
        <v>11</v>
      </c>
      <c r="B418" s="148" t="s">
        <v>333</v>
      </c>
      <c r="C418" s="55">
        <v>1</v>
      </c>
      <c r="D418" s="62">
        <v>1008</v>
      </c>
      <c r="E418" s="89"/>
      <c r="F418" s="55"/>
      <c r="G418" s="106">
        <v>1</v>
      </c>
      <c r="H418" s="102" t="s">
        <v>543</v>
      </c>
      <c r="I418" s="102" t="s">
        <v>543</v>
      </c>
      <c r="J418" s="55"/>
      <c r="K418" s="102"/>
    </row>
    <row r="419" spans="1:11" ht="47.25">
      <c r="A419" s="147"/>
      <c r="B419" s="148"/>
      <c r="C419" s="55">
        <v>1</v>
      </c>
      <c r="D419" s="62">
        <v>1407</v>
      </c>
      <c r="E419" s="89"/>
      <c r="F419" s="55"/>
      <c r="G419" s="106">
        <v>1</v>
      </c>
      <c r="H419" s="102" t="s">
        <v>543</v>
      </c>
      <c r="I419" s="102" t="s">
        <v>543</v>
      </c>
      <c r="J419" s="55"/>
      <c r="K419" s="102"/>
    </row>
    <row r="420" spans="1:11" ht="47.25">
      <c r="A420" s="121">
        <v>12</v>
      </c>
      <c r="B420" s="122" t="s">
        <v>334</v>
      </c>
      <c r="C420" s="55">
        <v>1</v>
      </c>
      <c r="D420" s="62">
        <v>297.3</v>
      </c>
      <c r="E420" s="89"/>
      <c r="F420" s="55"/>
      <c r="G420" s="106">
        <v>1</v>
      </c>
      <c r="H420" s="102" t="s">
        <v>543</v>
      </c>
      <c r="I420" s="102" t="s">
        <v>543</v>
      </c>
      <c r="J420" s="55"/>
      <c r="K420" s="102"/>
    </row>
    <row r="421" spans="1:11" ht="47.25">
      <c r="A421" s="121">
        <v>13</v>
      </c>
      <c r="B421" s="122" t="s">
        <v>334</v>
      </c>
      <c r="C421" s="55">
        <v>1</v>
      </c>
      <c r="D421" s="13">
        <v>643</v>
      </c>
      <c r="E421" s="88"/>
      <c r="F421" s="55"/>
      <c r="G421" s="106">
        <v>1</v>
      </c>
      <c r="H421" s="102" t="s">
        <v>543</v>
      </c>
      <c r="I421" s="102" t="s">
        <v>543</v>
      </c>
      <c r="J421" s="55"/>
      <c r="K421" s="102"/>
    </row>
    <row r="422" spans="1:11" ht="47.25">
      <c r="A422" s="121">
        <v>14</v>
      </c>
      <c r="B422" s="122" t="s">
        <v>335</v>
      </c>
      <c r="C422" s="55">
        <v>1</v>
      </c>
      <c r="D422" s="62">
        <v>5214</v>
      </c>
      <c r="E422" s="89"/>
      <c r="F422" s="55"/>
      <c r="G422" s="106">
        <v>1</v>
      </c>
      <c r="H422" s="102" t="s">
        <v>543</v>
      </c>
      <c r="I422" s="102" t="s">
        <v>543</v>
      </c>
      <c r="J422" s="55"/>
      <c r="K422" s="102"/>
    </row>
    <row r="423" spans="1:11" ht="47.25">
      <c r="A423" s="121">
        <v>15</v>
      </c>
      <c r="B423" s="39" t="s">
        <v>336</v>
      </c>
      <c r="C423" s="55">
        <v>1</v>
      </c>
      <c r="D423" s="22">
        <v>400</v>
      </c>
      <c r="E423" s="90"/>
      <c r="F423" s="55"/>
      <c r="G423" s="106">
        <v>1</v>
      </c>
      <c r="H423" s="102" t="s">
        <v>543</v>
      </c>
      <c r="I423" s="102" t="s">
        <v>543</v>
      </c>
      <c r="J423" s="55"/>
      <c r="K423" s="102"/>
    </row>
    <row r="424" spans="1:11" ht="47.25">
      <c r="A424" s="121">
        <v>16</v>
      </c>
      <c r="B424" s="122" t="s">
        <v>337</v>
      </c>
      <c r="C424" s="55">
        <v>1</v>
      </c>
      <c r="D424" s="13">
        <v>1170</v>
      </c>
      <c r="E424" s="89">
        <v>557.83000000000004</v>
      </c>
      <c r="F424" s="90">
        <f>E424</f>
        <v>557.83000000000004</v>
      </c>
      <c r="G424" s="106">
        <v>1</v>
      </c>
      <c r="H424" s="102" t="s">
        <v>543</v>
      </c>
      <c r="I424" s="102" t="s">
        <v>543</v>
      </c>
      <c r="J424" s="55"/>
      <c r="K424" s="102"/>
    </row>
    <row r="425" spans="1:11" ht="47.25">
      <c r="A425" s="121">
        <v>17</v>
      </c>
      <c r="B425" s="122" t="s">
        <v>338</v>
      </c>
      <c r="C425" s="55">
        <v>1</v>
      </c>
      <c r="D425" s="13">
        <v>276</v>
      </c>
      <c r="E425" s="90">
        <v>276</v>
      </c>
      <c r="F425" s="90">
        <f>E425</f>
        <v>276</v>
      </c>
      <c r="G425" s="106">
        <v>1</v>
      </c>
      <c r="H425" s="102" t="s">
        <v>543</v>
      </c>
      <c r="I425" s="102" t="s">
        <v>543</v>
      </c>
      <c r="J425" s="55"/>
      <c r="K425" s="102"/>
    </row>
    <row r="426" spans="1:11" ht="47.25">
      <c r="A426" s="121">
        <v>18</v>
      </c>
      <c r="B426" s="122" t="s">
        <v>339</v>
      </c>
      <c r="C426" s="55">
        <v>1</v>
      </c>
      <c r="D426" s="62">
        <v>11341.8</v>
      </c>
      <c r="E426" s="89"/>
      <c r="F426" s="90"/>
      <c r="G426" s="106">
        <v>1</v>
      </c>
      <c r="H426" s="102" t="s">
        <v>543</v>
      </c>
      <c r="I426" s="102" t="s">
        <v>543</v>
      </c>
      <c r="J426" s="55"/>
      <c r="K426" s="102"/>
    </row>
    <row r="427" spans="1:11" ht="47.25">
      <c r="A427" s="121">
        <v>19</v>
      </c>
      <c r="B427" s="39" t="s">
        <v>340</v>
      </c>
      <c r="C427" s="55">
        <v>1</v>
      </c>
      <c r="D427" s="22">
        <f>291.9+3324.9</f>
        <v>3616.8</v>
      </c>
      <c r="E427" s="90"/>
      <c r="F427" s="90"/>
      <c r="G427" s="106">
        <v>1</v>
      </c>
      <c r="H427" s="102" t="s">
        <v>543</v>
      </c>
      <c r="I427" s="102" t="s">
        <v>543</v>
      </c>
      <c r="J427" s="55"/>
      <c r="K427" s="102"/>
    </row>
    <row r="428" spans="1:11" ht="47.25">
      <c r="A428" s="121">
        <v>20</v>
      </c>
      <c r="B428" s="39" t="s">
        <v>341</v>
      </c>
      <c r="C428" s="55">
        <v>1</v>
      </c>
      <c r="D428" s="73">
        <v>1521.8</v>
      </c>
      <c r="E428" s="90"/>
      <c r="F428" s="55"/>
      <c r="G428" s="106">
        <v>1</v>
      </c>
      <c r="H428" s="102" t="s">
        <v>543</v>
      </c>
      <c r="I428" s="102" t="s">
        <v>543</v>
      </c>
      <c r="J428" s="55"/>
      <c r="K428" s="102"/>
    </row>
    <row r="429" spans="1:11" ht="47.25">
      <c r="A429" s="121">
        <v>21</v>
      </c>
      <c r="B429" s="39" t="s">
        <v>342</v>
      </c>
      <c r="C429" s="55">
        <v>1</v>
      </c>
      <c r="D429" s="13">
        <v>903.6</v>
      </c>
      <c r="E429" s="89">
        <v>160</v>
      </c>
      <c r="F429" s="90">
        <f>E429</f>
        <v>160</v>
      </c>
      <c r="G429" s="106">
        <v>1</v>
      </c>
      <c r="H429" s="102" t="s">
        <v>543</v>
      </c>
      <c r="I429" s="102" t="s">
        <v>543</v>
      </c>
      <c r="J429" s="55"/>
      <c r="K429" s="102"/>
    </row>
    <row r="430" spans="1:11" ht="47.25">
      <c r="A430" s="121">
        <v>22</v>
      </c>
      <c r="B430" s="122" t="s">
        <v>343</v>
      </c>
      <c r="C430" s="55">
        <v>1</v>
      </c>
      <c r="D430" s="13">
        <v>2413</v>
      </c>
      <c r="E430" s="89">
        <v>423</v>
      </c>
      <c r="F430" s="90">
        <f t="shared" ref="F430:F431" si="56">E430</f>
        <v>423</v>
      </c>
      <c r="G430" s="106">
        <v>1</v>
      </c>
      <c r="H430" s="102" t="s">
        <v>543</v>
      </c>
      <c r="I430" s="102" t="s">
        <v>543</v>
      </c>
      <c r="J430" s="55"/>
      <c r="K430" s="102"/>
    </row>
    <row r="431" spans="1:11" ht="47.25">
      <c r="A431" s="121">
        <v>23</v>
      </c>
      <c r="B431" s="122" t="s">
        <v>344</v>
      </c>
      <c r="C431" s="55">
        <v>1</v>
      </c>
      <c r="D431" s="13">
        <v>88.2</v>
      </c>
      <c r="E431" s="89">
        <f>D431</f>
        <v>88.2</v>
      </c>
      <c r="F431" s="90">
        <f t="shared" si="56"/>
        <v>88.2</v>
      </c>
      <c r="G431" s="106">
        <v>1</v>
      </c>
      <c r="H431" s="102" t="s">
        <v>543</v>
      </c>
      <c r="I431" s="102" t="s">
        <v>543</v>
      </c>
      <c r="J431" s="55"/>
      <c r="K431" s="102"/>
    </row>
    <row r="432" spans="1:11" ht="31.5">
      <c r="A432" s="121">
        <v>24</v>
      </c>
      <c r="B432" s="122" t="s">
        <v>346</v>
      </c>
      <c r="C432" s="55">
        <v>1</v>
      </c>
      <c r="D432" s="13">
        <v>923.5</v>
      </c>
      <c r="E432" s="55"/>
      <c r="F432" s="55"/>
      <c r="G432" s="106">
        <v>1</v>
      </c>
      <c r="H432" s="102" t="s">
        <v>345</v>
      </c>
      <c r="I432" s="102" t="s">
        <v>345</v>
      </c>
      <c r="J432" s="55"/>
      <c r="K432" s="102"/>
    </row>
    <row r="433" spans="1:11" ht="31.5">
      <c r="A433" s="121">
        <v>25</v>
      </c>
      <c r="B433" s="122" t="s">
        <v>347</v>
      </c>
      <c r="C433" s="55">
        <v>1</v>
      </c>
      <c r="D433" s="13">
        <v>1454.3</v>
      </c>
      <c r="E433" s="55"/>
      <c r="F433" s="55"/>
      <c r="G433" s="106">
        <v>1</v>
      </c>
      <c r="H433" s="102" t="s">
        <v>345</v>
      </c>
      <c r="I433" s="102" t="s">
        <v>345</v>
      </c>
      <c r="J433" s="55"/>
      <c r="K433" s="102"/>
    </row>
    <row r="434" spans="1:11" ht="47.25">
      <c r="A434" s="23" t="s">
        <v>348</v>
      </c>
      <c r="B434" s="29" t="s">
        <v>349</v>
      </c>
      <c r="C434" s="8"/>
      <c r="D434" s="13"/>
      <c r="E434" s="122"/>
      <c r="F434" s="55"/>
      <c r="G434" s="106"/>
      <c r="H434" s="121"/>
      <c r="I434" s="121"/>
      <c r="J434" s="55"/>
      <c r="K434" s="102"/>
    </row>
    <row r="435" spans="1:11" ht="91.5" customHeight="1">
      <c r="A435" s="121">
        <v>1</v>
      </c>
      <c r="B435" s="122" t="s">
        <v>350</v>
      </c>
      <c r="C435" s="55">
        <v>1</v>
      </c>
      <c r="D435" s="13">
        <v>25095</v>
      </c>
      <c r="E435" s="87">
        <v>6552</v>
      </c>
      <c r="F435" s="90">
        <f t="shared" ref="F435" si="57">E435</f>
        <v>6552</v>
      </c>
      <c r="G435" s="106">
        <v>1</v>
      </c>
      <c r="H435" s="102" t="s">
        <v>351</v>
      </c>
      <c r="I435" s="102" t="s">
        <v>351</v>
      </c>
      <c r="J435" s="55"/>
      <c r="K435" s="102"/>
    </row>
    <row r="436" spans="1:11" ht="31.5">
      <c r="A436" s="121">
        <v>2</v>
      </c>
      <c r="B436" s="122" t="s">
        <v>352</v>
      </c>
      <c r="C436" s="55">
        <v>1</v>
      </c>
      <c r="D436" s="13">
        <v>43572.7</v>
      </c>
      <c r="E436" s="89"/>
      <c r="F436" s="55"/>
      <c r="G436" s="106">
        <v>1</v>
      </c>
      <c r="H436" s="102" t="s">
        <v>544</v>
      </c>
      <c r="I436" s="102" t="s">
        <v>544</v>
      </c>
      <c r="J436" s="55"/>
      <c r="K436" s="102"/>
    </row>
    <row r="437" spans="1:11" ht="76.5" customHeight="1">
      <c r="A437" s="121">
        <v>3</v>
      </c>
      <c r="B437" s="122" t="s">
        <v>353</v>
      </c>
      <c r="C437" s="55">
        <v>1</v>
      </c>
      <c r="D437" s="13">
        <f>2627.7+1498</f>
        <v>4125.7</v>
      </c>
      <c r="E437" s="118">
        <v>1211</v>
      </c>
      <c r="F437" s="90">
        <f t="shared" ref="F437" si="58">E437</f>
        <v>1211</v>
      </c>
      <c r="G437" s="106">
        <v>1</v>
      </c>
      <c r="H437" s="102" t="s">
        <v>545</v>
      </c>
      <c r="I437" s="102" t="s">
        <v>545</v>
      </c>
      <c r="J437" s="55"/>
      <c r="K437" s="102"/>
    </row>
    <row r="438" spans="1:11">
      <c r="A438" s="7" t="s">
        <v>374</v>
      </c>
      <c r="B438" s="8" t="s">
        <v>373</v>
      </c>
      <c r="C438" s="8"/>
      <c r="D438" s="22"/>
      <c r="E438" s="18"/>
      <c r="F438" s="18"/>
      <c r="G438" s="106"/>
      <c r="H438" s="121"/>
      <c r="I438" s="121"/>
      <c r="J438" s="55"/>
      <c r="K438" s="102"/>
    </row>
    <row r="439" spans="1:11" ht="31.5">
      <c r="A439" s="16">
        <v>1</v>
      </c>
      <c r="B439" s="29" t="s">
        <v>355</v>
      </c>
      <c r="C439" s="2"/>
      <c r="D439" s="68"/>
      <c r="E439" s="91"/>
      <c r="F439" s="91"/>
      <c r="G439" s="133"/>
      <c r="H439" s="103"/>
      <c r="I439" s="103"/>
      <c r="J439" s="2"/>
      <c r="K439" s="3"/>
    </row>
    <row r="440" spans="1:11" ht="63">
      <c r="A440" s="3" t="s">
        <v>39</v>
      </c>
      <c r="B440" s="122" t="s">
        <v>356</v>
      </c>
      <c r="C440" s="55">
        <v>1</v>
      </c>
      <c r="D440" s="67">
        <v>734</v>
      </c>
      <c r="E440" s="92">
        <v>400.3</v>
      </c>
      <c r="F440" s="92">
        <v>400.3</v>
      </c>
      <c r="G440" s="134">
        <v>1</v>
      </c>
      <c r="H440" s="103" t="s">
        <v>357</v>
      </c>
      <c r="I440" s="103" t="s">
        <v>357</v>
      </c>
      <c r="J440" s="2"/>
      <c r="K440" s="3"/>
    </row>
    <row r="441" spans="1:11" ht="63">
      <c r="A441" s="3" t="s">
        <v>40</v>
      </c>
      <c r="B441" s="122" t="s">
        <v>356</v>
      </c>
      <c r="C441" s="55">
        <v>1</v>
      </c>
      <c r="D441" s="67">
        <v>2937</v>
      </c>
      <c r="E441" s="92"/>
      <c r="F441" s="91"/>
      <c r="G441" s="134">
        <v>1</v>
      </c>
      <c r="H441" s="103" t="s">
        <v>357</v>
      </c>
      <c r="I441" s="103" t="s">
        <v>357</v>
      </c>
      <c r="J441" s="2"/>
      <c r="K441" s="3"/>
    </row>
    <row r="442" spans="1:11" ht="63">
      <c r="A442" s="3" t="s">
        <v>185</v>
      </c>
      <c r="B442" s="122" t="s">
        <v>358</v>
      </c>
      <c r="C442" s="55">
        <v>1</v>
      </c>
      <c r="D442" s="67">
        <v>1808.4</v>
      </c>
      <c r="E442" s="91"/>
      <c r="F442" s="91"/>
      <c r="G442" s="134">
        <v>1</v>
      </c>
      <c r="H442" s="103" t="s">
        <v>357</v>
      </c>
      <c r="I442" s="103" t="s">
        <v>357</v>
      </c>
      <c r="J442" s="2"/>
      <c r="K442" s="3"/>
    </row>
    <row r="443" spans="1:11" ht="63">
      <c r="A443" s="3" t="s">
        <v>229</v>
      </c>
      <c r="B443" s="122" t="s">
        <v>359</v>
      </c>
      <c r="C443" s="55">
        <v>1</v>
      </c>
      <c r="D443" s="67">
        <v>2812.4</v>
      </c>
      <c r="E443" s="91"/>
      <c r="F443" s="91"/>
      <c r="G443" s="134">
        <v>1</v>
      </c>
      <c r="H443" s="103" t="s">
        <v>360</v>
      </c>
      <c r="I443" s="103" t="s">
        <v>361</v>
      </c>
      <c r="J443" s="2"/>
      <c r="K443" s="3"/>
    </row>
    <row r="444" spans="1:11" ht="63">
      <c r="A444" s="3" t="s">
        <v>595</v>
      </c>
      <c r="B444" s="122" t="s">
        <v>362</v>
      </c>
      <c r="C444" s="55">
        <v>1</v>
      </c>
      <c r="D444" s="67">
        <v>921</v>
      </c>
      <c r="E444" s="91"/>
      <c r="F444" s="91"/>
      <c r="G444" s="134">
        <v>1</v>
      </c>
      <c r="H444" s="103" t="s">
        <v>363</v>
      </c>
      <c r="I444" s="103" t="s">
        <v>364</v>
      </c>
      <c r="J444" s="2"/>
      <c r="K444" s="3"/>
    </row>
    <row r="445" spans="1:11">
      <c r="A445" s="16">
        <v>2</v>
      </c>
      <c r="B445" s="29" t="s">
        <v>365</v>
      </c>
      <c r="C445" s="122"/>
      <c r="D445" s="69"/>
      <c r="E445" s="93"/>
      <c r="F445" s="93"/>
      <c r="G445" s="139"/>
      <c r="H445" s="16"/>
      <c r="I445" s="16"/>
      <c r="J445" s="122"/>
      <c r="K445" s="16"/>
    </row>
    <row r="446" spans="1:11" ht="47.25">
      <c r="A446" s="3" t="s">
        <v>435</v>
      </c>
      <c r="B446" s="122" t="s">
        <v>416</v>
      </c>
      <c r="C446" s="55">
        <v>1</v>
      </c>
      <c r="D446" s="62">
        <v>3525</v>
      </c>
      <c r="E446" s="86">
        <v>122.7</v>
      </c>
      <c r="F446" s="86">
        <v>122.7</v>
      </c>
      <c r="G446" s="134"/>
      <c r="H446" s="103"/>
      <c r="I446" s="103"/>
      <c r="J446" s="122">
        <v>1</v>
      </c>
      <c r="K446" s="102" t="s">
        <v>366</v>
      </c>
    </row>
    <row r="447" spans="1:11">
      <c r="A447" s="16">
        <v>3</v>
      </c>
      <c r="B447" s="29" t="s">
        <v>367</v>
      </c>
      <c r="C447" s="122"/>
      <c r="D447" s="69"/>
      <c r="E447" s="93"/>
      <c r="F447" s="93"/>
      <c r="G447" s="139"/>
      <c r="H447" s="16"/>
      <c r="I447" s="16"/>
      <c r="J447" s="122"/>
      <c r="K447" s="16"/>
    </row>
    <row r="448" spans="1:11" ht="47.25">
      <c r="A448" s="3" t="s">
        <v>435</v>
      </c>
      <c r="B448" s="122" t="s">
        <v>369</v>
      </c>
      <c r="C448" s="55">
        <v>1</v>
      </c>
      <c r="D448" s="62">
        <v>1159.2</v>
      </c>
      <c r="E448" s="86">
        <v>258</v>
      </c>
      <c r="F448" s="86">
        <v>258</v>
      </c>
      <c r="G448" s="134"/>
      <c r="H448" s="103"/>
      <c r="I448" s="103"/>
      <c r="J448" s="122">
        <v>1</v>
      </c>
      <c r="K448" s="102" t="s">
        <v>366</v>
      </c>
    </row>
    <row r="449" spans="1:11">
      <c r="A449" s="16">
        <v>4</v>
      </c>
      <c r="B449" s="29" t="s">
        <v>368</v>
      </c>
      <c r="C449" s="122"/>
      <c r="D449" s="69"/>
      <c r="E449" s="93"/>
      <c r="F449" s="93"/>
      <c r="G449" s="139"/>
      <c r="H449" s="16"/>
      <c r="I449" s="16"/>
      <c r="J449" s="122"/>
      <c r="K449" s="16"/>
    </row>
    <row r="450" spans="1:11" ht="47.25">
      <c r="A450" s="3" t="s">
        <v>435</v>
      </c>
      <c r="B450" s="122" t="s">
        <v>369</v>
      </c>
      <c r="C450" s="55">
        <v>1</v>
      </c>
      <c r="D450" s="62">
        <v>3036</v>
      </c>
      <c r="E450" s="86">
        <v>362</v>
      </c>
      <c r="F450" s="92">
        <v>362</v>
      </c>
      <c r="G450" s="134"/>
      <c r="H450" s="103"/>
      <c r="I450" s="103"/>
      <c r="J450" s="122">
        <v>1</v>
      </c>
      <c r="K450" s="102" t="s">
        <v>366</v>
      </c>
    </row>
    <row r="451" spans="1:11">
      <c r="A451" s="16">
        <v>5</v>
      </c>
      <c r="B451" s="29" t="s">
        <v>370</v>
      </c>
      <c r="C451" s="122"/>
      <c r="D451" s="69"/>
      <c r="E451" s="93"/>
      <c r="F451" s="93"/>
      <c r="G451" s="139"/>
      <c r="H451" s="16"/>
      <c r="I451" s="16"/>
      <c r="J451" s="122"/>
      <c r="K451" s="16"/>
    </row>
    <row r="452" spans="1:11" ht="47.25">
      <c r="A452" s="3" t="s">
        <v>435</v>
      </c>
      <c r="B452" s="122" t="s">
        <v>417</v>
      </c>
      <c r="C452" s="55">
        <v>1</v>
      </c>
      <c r="D452" s="62">
        <v>1174</v>
      </c>
      <c r="E452" s="86">
        <f>F452</f>
        <v>844</v>
      </c>
      <c r="F452" s="92">
        <v>844</v>
      </c>
      <c r="G452" s="134"/>
      <c r="H452" s="103"/>
      <c r="I452" s="103"/>
      <c r="J452" s="122">
        <v>1</v>
      </c>
      <c r="K452" s="102" t="s">
        <v>366</v>
      </c>
    </row>
    <row r="453" spans="1:11">
      <c r="A453" s="16">
        <v>6</v>
      </c>
      <c r="B453" s="29" t="s">
        <v>371</v>
      </c>
      <c r="C453" s="122"/>
      <c r="D453" s="69"/>
      <c r="E453" s="93"/>
      <c r="F453" s="93"/>
      <c r="G453" s="139"/>
      <c r="H453" s="16"/>
      <c r="I453" s="16"/>
      <c r="J453" s="122"/>
      <c r="K453" s="16"/>
    </row>
    <row r="454" spans="1:11" ht="31.5">
      <c r="A454" s="3" t="s">
        <v>39</v>
      </c>
      <c r="B454" s="122" t="s">
        <v>418</v>
      </c>
      <c r="C454" s="55">
        <v>1</v>
      </c>
      <c r="D454" s="67">
        <v>532</v>
      </c>
      <c r="E454" s="92">
        <v>196</v>
      </c>
      <c r="F454" s="92">
        <v>196</v>
      </c>
      <c r="G454" s="134"/>
      <c r="H454" s="103"/>
      <c r="I454" s="103"/>
      <c r="J454" s="122">
        <v>1</v>
      </c>
      <c r="K454" s="102" t="s">
        <v>366</v>
      </c>
    </row>
    <row r="455" spans="1:11" ht="47.25">
      <c r="A455" s="3" t="s">
        <v>40</v>
      </c>
      <c r="B455" s="122" t="s">
        <v>419</v>
      </c>
      <c r="C455" s="55">
        <v>1</v>
      </c>
      <c r="D455" s="62">
        <v>206.6</v>
      </c>
      <c r="E455" s="86">
        <v>0</v>
      </c>
      <c r="F455" s="92">
        <v>0</v>
      </c>
      <c r="G455" s="134"/>
      <c r="H455" s="103"/>
      <c r="I455" s="103"/>
      <c r="J455" s="122">
        <v>1</v>
      </c>
      <c r="K455" s="102" t="s">
        <v>372</v>
      </c>
    </row>
    <row r="456" spans="1:11" ht="47.25">
      <c r="A456" s="3" t="s">
        <v>185</v>
      </c>
      <c r="B456" s="122" t="s">
        <v>420</v>
      </c>
      <c r="C456" s="55">
        <v>1</v>
      </c>
      <c r="D456" s="62">
        <v>901</v>
      </c>
      <c r="E456" s="86">
        <v>549.36</v>
      </c>
      <c r="F456" s="86">
        <v>549.36</v>
      </c>
      <c r="G456" s="134"/>
      <c r="H456" s="103"/>
      <c r="I456" s="103"/>
      <c r="J456" s="122">
        <v>1</v>
      </c>
      <c r="K456" s="102" t="s">
        <v>366</v>
      </c>
    </row>
    <row r="457" spans="1:11">
      <c r="A457" s="7" t="s">
        <v>375</v>
      </c>
      <c r="B457" s="8" t="s">
        <v>376</v>
      </c>
      <c r="C457" s="8"/>
      <c r="D457" s="22"/>
      <c r="E457" s="18"/>
      <c r="F457" s="18"/>
      <c r="G457" s="106"/>
      <c r="H457" s="121"/>
      <c r="I457" s="121"/>
      <c r="J457" s="55"/>
      <c r="K457" s="102"/>
    </row>
    <row r="458" spans="1:11">
      <c r="A458" s="7" t="s">
        <v>377</v>
      </c>
      <c r="B458" s="8" t="s">
        <v>378</v>
      </c>
      <c r="C458" s="122"/>
      <c r="D458" s="48"/>
      <c r="E458" s="19"/>
      <c r="F458" s="19"/>
      <c r="G458" s="105"/>
      <c r="H458" s="102"/>
      <c r="I458" s="102"/>
      <c r="J458" s="122"/>
      <c r="K458" s="102"/>
    </row>
    <row r="459" spans="1:11" ht="31.5">
      <c r="A459" s="40">
        <v>1</v>
      </c>
      <c r="B459" s="122" t="s">
        <v>381</v>
      </c>
      <c r="C459" s="122">
        <v>1</v>
      </c>
      <c r="D459" s="48">
        <v>120</v>
      </c>
      <c r="E459" s="19">
        <v>120</v>
      </c>
      <c r="F459" s="19">
        <v>120</v>
      </c>
      <c r="G459" s="105"/>
      <c r="H459" s="102"/>
      <c r="I459" s="102"/>
      <c r="J459" s="122">
        <v>1</v>
      </c>
      <c r="K459" s="102" t="s">
        <v>380</v>
      </c>
    </row>
    <row r="460" spans="1:11">
      <c r="A460" s="7" t="s">
        <v>382</v>
      </c>
      <c r="B460" s="8" t="s">
        <v>383</v>
      </c>
      <c r="C460" s="122"/>
      <c r="D460" s="48"/>
      <c r="E460" s="19"/>
      <c r="F460" s="19"/>
      <c r="G460" s="105"/>
      <c r="H460" s="102"/>
      <c r="I460" s="102"/>
      <c r="J460" s="122"/>
      <c r="K460" s="102"/>
    </row>
    <row r="461" spans="1:11">
      <c r="A461" s="7" t="s">
        <v>323</v>
      </c>
      <c r="B461" s="8" t="s">
        <v>384</v>
      </c>
      <c r="C461" s="122"/>
      <c r="D461" s="48"/>
      <c r="E461" s="19"/>
      <c r="F461" s="19"/>
      <c r="G461" s="105"/>
      <c r="H461" s="102"/>
      <c r="I461" s="102"/>
      <c r="J461" s="122"/>
      <c r="K461" s="102"/>
    </row>
    <row r="462" spans="1:11">
      <c r="A462" s="121" t="s">
        <v>379</v>
      </c>
      <c r="B462" s="122" t="s">
        <v>385</v>
      </c>
      <c r="C462" s="122"/>
      <c r="D462" s="48"/>
      <c r="E462" s="19"/>
      <c r="F462" s="19"/>
      <c r="G462" s="105"/>
      <c r="H462" s="102"/>
      <c r="I462" s="102"/>
      <c r="J462" s="122">
        <f t="shared" ref="J462" si="59">J463</f>
        <v>1</v>
      </c>
      <c r="K462" s="102" t="s">
        <v>387</v>
      </c>
    </row>
    <row r="463" spans="1:11">
      <c r="A463" s="121" t="s">
        <v>39</v>
      </c>
      <c r="B463" s="55" t="s">
        <v>386</v>
      </c>
      <c r="C463" s="55">
        <v>1</v>
      </c>
      <c r="D463" s="22">
        <v>400</v>
      </c>
      <c r="E463" s="18">
        <v>60</v>
      </c>
      <c r="F463" s="19">
        <f>E463</f>
        <v>60</v>
      </c>
      <c r="G463" s="105"/>
      <c r="H463" s="102"/>
      <c r="I463" s="102"/>
      <c r="J463" s="55">
        <v>1</v>
      </c>
      <c r="K463" s="102" t="s">
        <v>387</v>
      </c>
    </row>
    <row r="464" spans="1:11">
      <c r="A464" s="121">
        <v>2</v>
      </c>
      <c r="B464" s="122" t="s">
        <v>388</v>
      </c>
      <c r="C464" s="122"/>
      <c r="D464" s="48"/>
      <c r="E464" s="19"/>
      <c r="F464" s="19"/>
      <c r="G464" s="105"/>
      <c r="H464" s="102"/>
      <c r="I464" s="102"/>
      <c r="J464" s="122"/>
      <c r="K464" s="102"/>
    </row>
    <row r="465" spans="1:11" ht="31.5">
      <c r="A465" s="121" t="s">
        <v>435</v>
      </c>
      <c r="B465" s="122" t="s">
        <v>674</v>
      </c>
      <c r="C465" s="122">
        <v>1</v>
      </c>
      <c r="D465" s="48">
        <v>500</v>
      </c>
      <c r="E465" s="19">
        <v>187</v>
      </c>
      <c r="F465" s="19">
        <v>187</v>
      </c>
      <c r="G465" s="105"/>
      <c r="H465" s="102"/>
      <c r="I465" s="102"/>
      <c r="J465" s="122">
        <v>1</v>
      </c>
      <c r="K465" s="102" t="s">
        <v>389</v>
      </c>
    </row>
    <row r="466" spans="1:11">
      <c r="A466" s="121">
        <v>3</v>
      </c>
      <c r="B466" s="122" t="s">
        <v>390</v>
      </c>
      <c r="C466" s="122"/>
      <c r="D466" s="48"/>
      <c r="E466" s="19"/>
      <c r="F466" s="19"/>
      <c r="G466" s="105"/>
      <c r="H466" s="102"/>
      <c r="I466" s="102"/>
      <c r="J466" s="122"/>
      <c r="K466" s="102"/>
    </row>
    <row r="467" spans="1:11" ht="47.25">
      <c r="A467" s="121" t="s">
        <v>39</v>
      </c>
      <c r="B467" s="122" t="s">
        <v>391</v>
      </c>
      <c r="C467" s="122">
        <v>1</v>
      </c>
      <c r="D467" s="48">
        <v>818.8</v>
      </c>
      <c r="E467" s="19"/>
      <c r="F467" s="19"/>
      <c r="G467" s="105"/>
      <c r="H467" s="102"/>
      <c r="I467" s="102"/>
      <c r="J467" s="122">
        <v>1</v>
      </c>
      <c r="K467" s="102" t="s">
        <v>392</v>
      </c>
    </row>
    <row r="468" spans="1:11">
      <c r="A468" s="121" t="s">
        <v>598</v>
      </c>
      <c r="B468" s="122" t="s">
        <v>393</v>
      </c>
      <c r="C468" s="122">
        <v>1</v>
      </c>
      <c r="D468" s="48">
        <v>120</v>
      </c>
      <c r="E468" s="19">
        <v>100</v>
      </c>
      <c r="F468" s="19">
        <v>100</v>
      </c>
      <c r="G468" s="105"/>
      <c r="H468" s="102"/>
      <c r="I468" s="102"/>
      <c r="J468" s="122">
        <v>1</v>
      </c>
      <c r="K468" s="102" t="s">
        <v>593</v>
      </c>
    </row>
    <row r="469" spans="1:11">
      <c r="A469" s="7" t="s">
        <v>348</v>
      </c>
      <c r="B469" s="8" t="s">
        <v>394</v>
      </c>
      <c r="C469" s="122"/>
      <c r="D469" s="48"/>
      <c r="E469" s="19"/>
      <c r="F469" s="19"/>
      <c r="G469" s="105"/>
      <c r="H469" s="102"/>
      <c r="I469" s="102"/>
      <c r="J469" s="122"/>
      <c r="K469" s="102"/>
    </row>
    <row r="470" spans="1:11" ht="31.5">
      <c r="A470" s="121">
        <v>1</v>
      </c>
      <c r="B470" s="122" t="s">
        <v>82</v>
      </c>
      <c r="C470" s="122">
        <v>1</v>
      </c>
      <c r="D470" s="48">
        <v>1260</v>
      </c>
      <c r="E470" s="19">
        <v>476</v>
      </c>
      <c r="F470" s="19">
        <v>476</v>
      </c>
      <c r="G470" s="105"/>
      <c r="H470" s="102"/>
      <c r="I470" s="102"/>
      <c r="J470" s="122">
        <v>1</v>
      </c>
      <c r="K470" s="102" t="s">
        <v>380</v>
      </c>
    </row>
    <row r="471" spans="1:11">
      <c r="A471" s="121">
        <v>2</v>
      </c>
      <c r="B471" s="122" t="s">
        <v>395</v>
      </c>
      <c r="C471" s="122"/>
      <c r="D471" s="48"/>
      <c r="E471" s="19"/>
      <c r="F471" s="19"/>
      <c r="G471" s="105"/>
      <c r="H471" s="102"/>
      <c r="I471" s="102"/>
      <c r="J471" s="122"/>
      <c r="K471" s="102"/>
    </row>
    <row r="472" spans="1:11" ht="31.5">
      <c r="A472" s="121" t="s">
        <v>39</v>
      </c>
      <c r="B472" s="17" t="s">
        <v>396</v>
      </c>
      <c r="C472" s="17">
        <v>1</v>
      </c>
      <c r="D472" s="70">
        <v>2691</v>
      </c>
      <c r="E472" s="94">
        <v>131</v>
      </c>
      <c r="F472" s="94">
        <v>131</v>
      </c>
      <c r="G472" s="105"/>
      <c r="H472" s="102"/>
      <c r="I472" s="102"/>
      <c r="J472" s="17">
        <v>1</v>
      </c>
      <c r="K472" s="41" t="s">
        <v>380</v>
      </c>
    </row>
    <row r="473" spans="1:11">
      <c r="A473" s="121">
        <v>3</v>
      </c>
      <c r="B473" s="122" t="s">
        <v>397</v>
      </c>
      <c r="C473" s="19"/>
      <c r="D473" s="48"/>
      <c r="E473" s="19"/>
      <c r="F473" s="19"/>
      <c r="G473" s="108"/>
      <c r="H473" s="6"/>
      <c r="I473" s="6"/>
      <c r="J473" s="19"/>
      <c r="K473" s="6"/>
    </row>
    <row r="474" spans="1:11">
      <c r="A474" s="121" t="s">
        <v>39</v>
      </c>
      <c r="B474" s="122" t="s">
        <v>398</v>
      </c>
      <c r="C474" s="122">
        <v>1</v>
      </c>
      <c r="D474" s="48">
        <v>1850</v>
      </c>
      <c r="E474" s="19">
        <v>312</v>
      </c>
      <c r="F474" s="19">
        <v>312</v>
      </c>
      <c r="G474" s="105"/>
      <c r="H474" s="102"/>
      <c r="I474" s="102"/>
      <c r="J474" s="122">
        <v>1</v>
      </c>
      <c r="K474" s="102" t="s">
        <v>399</v>
      </c>
    </row>
    <row r="475" spans="1:11">
      <c r="A475" s="121" t="s">
        <v>40</v>
      </c>
      <c r="B475" s="122" t="s">
        <v>398</v>
      </c>
      <c r="C475" s="122">
        <v>1</v>
      </c>
      <c r="D475" s="48">
        <v>1629</v>
      </c>
      <c r="E475" s="19">
        <v>156</v>
      </c>
      <c r="F475" s="19">
        <v>156</v>
      </c>
      <c r="G475" s="105"/>
      <c r="H475" s="102"/>
      <c r="I475" s="102"/>
      <c r="J475" s="122">
        <v>1</v>
      </c>
      <c r="K475" s="102" t="s">
        <v>399</v>
      </c>
    </row>
    <row r="476" spans="1:11">
      <c r="A476" s="121" t="s">
        <v>185</v>
      </c>
      <c r="B476" s="122" t="s">
        <v>400</v>
      </c>
      <c r="C476" s="122">
        <v>1</v>
      </c>
      <c r="D476" s="48">
        <v>1680</v>
      </c>
      <c r="E476" s="19">
        <v>156</v>
      </c>
      <c r="F476" s="19">
        <v>156</v>
      </c>
      <c r="G476" s="105"/>
      <c r="H476" s="102"/>
      <c r="I476" s="102"/>
      <c r="J476" s="122">
        <v>1</v>
      </c>
      <c r="K476" s="102" t="s">
        <v>399</v>
      </c>
    </row>
    <row r="477" spans="1:11">
      <c r="A477" s="121" t="s">
        <v>229</v>
      </c>
      <c r="B477" s="122" t="s">
        <v>401</v>
      </c>
      <c r="C477" s="122">
        <v>1</v>
      </c>
      <c r="D477" s="48">
        <v>1610</v>
      </c>
      <c r="E477" s="19">
        <v>156</v>
      </c>
      <c r="F477" s="19">
        <v>156</v>
      </c>
      <c r="G477" s="105"/>
      <c r="H477" s="102"/>
      <c r="I477" s="102"/>
      <c r="J477" s="122">
        <v>1</v>
      </c>
      <c r="K477" s="102" t="s">
        <v>399</v>
      </c>
    </row>
    <row r="478" spans="1:11">
      <c r="A478" s="121">
        <v>4</v>
      </c>
      <c r="B478" s="122" t="s">
        <v>402</v>
      </c>
      <c r="C478" s="122"/>
      <c r="D478" s="48"/>
      <c r="E478" s="19"/>
      <c r="F478" s="19"/>
      <c r="G478" s="105"/>
      <c r="H478" s="102"/>
      <c r="I478" s="102"/>
      <c r="J478" s="122"/>
      <c r="K478" s="102"/>
    </row>
    <row r="479" spans="1:11" ht="31.5">
      <c r="A479" s="121">
        <v>5</v>
      </c>
      <c r="B479" s="122" t="s">
        <v>404</v>
      </c>
      <c r="C479" s="122">
        <v>1</v>
      </c>
      <c r="D479" s="22">
        <v>669</v>
      </c>
      <c r="E479" s="46">
        <v>225</v>
      </c>
      <c r="F479" s="55">
        <v>225</v>
      </c>
      <c r="G479" s="105"/>
      <c r="H479" s="102"/>
      <c r="I479" s="102"/>
      <c r="J479" s="122">
        <v>1</v>
      </c>
      <c r="K479" s="102" t="s">
        <v>403</v>
      </c>
    </row>
    <row r="480" spans="1:11">
      <c r="A480" s="121">
        <v>6</v>
      </c>
      <c r="B480" s="122" t="s">
        <v>405</v>
      </c>
      <c r="C480" s="8"/>
      <c r="D480" s="52"/>
      <c r="E480" s="8"/>
      <c r="F480" s="10"/>
      <c r="G480" s="135"/>
      <c r="H480" s="7"/>
      <c r="I480" s="7"/>
      <c r="J480" s="8"/>
      <c r="K480" s="7"/>
    </row>
    <row r="481" spans="1:11">
      <c r="A481" s="121">
        <v>7</v>
      </c>
      <c r="B481" s="104" t="s">
        <v>675</v>
      </c>
      <c r="C481" s="105"/>
      <c r="D481" s="105"/>
      <c r="E481" s="105"/>
      <c r="F481" s="105"/>
      <c r="G481" s="105"/>
      <c r="H481" s="106"/>
      <c r="I481" s="121"/>
      <c r="J481" s="106"/>
      <c r="K481" s="102"/>
    </row>
    <row r="482" spans="1:11" ht="31.5" customHeight="1">
      <c r="A482" s="121" t="s">
        <v>39</v>
      </c>
      <c r="B482" s="104" t="s">
        <v>676</v>
      </c>
      <c r="C482" s="105">
        <v>1</v>
      </c>
      <c r="D482" s="105">
        <v>1054</v>
      </c>
      <c r="E482" s="105"/>
      <c r="F482" s="105"/>
      <c r="G482" s="106"/>
      <c r="H482" s="106"/>
      <c r="I482" s="121"/>
      <c r="J482" s="106">
        <v>1</v>
      </c>
      <c r="K482" s="102" t="s">
        <v>399</v>
      </c>
    </row>
    <row r="483" spans="1:11">
      <c r="A483" s="121">
        <v>8</v>
      </c>
      <c r="B483" s="104" t="s">
        <v>677</v>
      </c>
      <c r="C483" s="105"/>
      <c r="D483" s="105"/>
      <c r="E483" s="105"/>
      <c r="F483" s="105"/>
      <c r="G483" s="106"/>
      <c r="H483" s="106"/>
      <c r="I483" s="121"/>
      <c r="J483" s="106"/>
      <c r="K483" s="102"/>
    </row>
    <row r="484" spans="1:11" ht="31.5" customHeight="1">
      <c r="A484" s="121" t="s">
        <v>39</v>
      </c>
      <c r="B484" s="104" t="s">
        <v>678</v>
      </c>
      <c r="C484" s="105">
        <v>1</v>
      </c>
      <c r="D484" s="105">
        <v>342</v>
      </c>
      <c r="E484" s="105">
        <v>128</v>
      </c>
      <c r="F484" s="90">
        <f t="shared" ref="F484" si="60">E484</f>
        <v>128</v>
      </c>
      <c r="G484" s="106"/>
      <c r="H484" s="106"/>
      <c r="I484" s="121"/>
      <c r="J484" s="106">
        <v>1</v>
      </c>
      <c r="K484" s="102" t="s">
        <v>399</v>
      </c>
    </row>
    <row r="485" spans="1:11">
      <c r="A485" s="121">
        <v>9</v>
      </c>
      <c r="B485" s="104" t="s">
        <v>679</v>
      </c>
      <c r="C485" s="105"/>
      <c r="D485" s="105"/>
      <c r="E485" s="105"/>
      <c r="F485" s="105"/>
      <c r="G485" s="106"/>
      <c r="H485" s="106"/>
      <c r="I485" s="121"/>
      <c r="J485" s="106"/>
      <c r="K485" s="102"/>
    </row>
    <row r="486" spans="1:11" ht="31.5" customHeight="1">
      <c r="A486" s="121" t="s">
        <v>39</v>
      </c>
      <c r="B486" s="104" t="s">
        <v>680</v>
      </c>
      <c r="C486" s="105">
        <v>1</v>
      </c>
      <c r="D486" s="105">
        <v>1836</v>
      </c>
      <c r="E486" s="105">
        <v>508.7</v>
      </c>
      <c r="F486" s="90">
        <f t="shared" ref="F486" si="61">E486</f>
        <v>508.7</v>
      </c>
      <c r="G486" s="106"/>
      <c r="H486" s="106"/>
      <c r="I486" s="121"/>
      <c r="J486" s="106">
        <v>1</v>
      </c>
      <c r="K486" s="102" t="s">
        <v>399</v>
      </c>
    </row>
    <row r="487" spans="1:11">
      <c r="A487" s="121">
        <v>10</v>
      </c>
      <c r="B487" s="104" t="s">
        <v>681</v>
      </c>
      <c r="C487" s="105"/>
      <c r="D487" s="105"/>
      <c r="E487" s="105"/>
      <c r="F487" s="105"/>
      <c r="G487" s="106"/>
      <c r="H487" s="106"/>
      <c r="I487" s="121"/>
      <c r="J487" s="106"/>
      <c r="K487" s="102"/>
    </row>
    <row r="488" spans="1:11" ht="31.5" customHeight="1">
      <c r="A488" s="121" t="s">
        <v>435</v>
      </c>
      <c r="B488" s="104" t="s">
        <v>682</v>
      </c>
      <c r="C488" s="105">
        <v>1</v>
      </c>
      <c r="D488" s="105" t="s">
        <v>683</v>
      </c>
      <c r="E488" s="105">
        <v>1200</v>
      </c>
      <c r="F488" s="105">
        <v>1200</v>
      </c>
      <c r="G488" s="106"/>
      <c r="H488" s="106"/>
      <c r="I488" s="121"/>
      <c r="J488" s="106">
        <v>1</v>
      </c>
      <c r="K488" s="102" t="s">
        <v>399</v>
      </c>
    </row>
    <row r="489" spans="1:11">
      <c r="A489" s="121">
        <v>11</v>
      </c>
      <c r="B489" s="104" t="s">
        <v>684</v>
      </c>
      <c r="C489" s="105"/>
      <c r="D489" s="105"/>
      <c r="E489" s="105"/>
      <c r="F489" s="105"/>
      <c r="G489" s="106"/>
      <c r="H489" s="106"/>
      <c r="I489" s="121"/>
      <c r="J489" s="106"/>
      <c r="K489" s="102"/>
    </row>
    <row r="490" spans="1:11" ht="31.5" customHeight="1">
      <c r="A490" s="121" t="s">
        <v>39</v>
      </c>
      <c r="B490" s="104" t="s">
        <v>685</v>
      </c>
      <c r="C490" s="105">
        <v>1</v>
      </c>
      <c r="D490" s="105">
        <v>540</v>
      </c>
      <c r="E490" s="105">
        <v>200</v>
      </c>
      <c r="F490" s="105">
        <v>200</v>
      </c>
      <c r="G490" s="106"/>
      <c r="H490" s="106"/>
      <c r="I490" s="121"/>
      <c r="J490" s="106">
        <v>1</v>
      </c>
      <c r="K490" s="102" t="s">
        <v>399</v>
      </c>
    </row>
    <row r="491" spans="1:11" ht="31.5" customHeight="1">
      <c r="A491" s="121" t="s">
        <v>40</v>
      </c>
      <c r="B491" s="104" t="s">
        <v>686</v>
      </c>
      <c r="C491" s="105">
        <v>1</v>
      </c>
      <c r="D491" s="105">
        <v>500</v>
      </c>
      <c r="E491" s="105">
        <v>200</v>
      </c>
      <c r="F491" s="105">
        <v>200</v>
      </c>
      <c r="G491" s="106"/>
      <c r="H491" s="106"/>
      <c r="I491" s="121"/>
      <c r="J491" s="106">
        <v>1</v>
      </c>
      <c r="K491" s="102" t="s">
        <v>399</v>
      </c>
    </row>
    <row r="492" spans="1:11">
      <c r="A492" s="7" t="s">
        <v>407</v>
      </c>
      <c r="B492" s="107" t="s">
        <v>408</v>
      </c>
      <c r="C492" s="108"/>
      <c r="D492" s="108"/>
      <c r="E492" s="108"/>
      <c r="F492" s="108"/>
      <c r="G492" s="106"/>
      <c r="H492" s="108"/>
      <c r="I492" s="6"/>
      <c r="J492" s="108"/>
      <c r="K492" s="102"/>
    </row>
    <row r="493" spans="1:11" ht="31.5" customHeight="1">
      <c r="A493" s="121">
        <v>1</v>
      </c>
      <c r="B493" s="104" t="s">
        <v>409</v>
      </c>
      <c r="C493" s="108">
        <v>1</v>
      </c>
      <c r="D493" s="109">
        <v>3412</v>
      </c>
      <c r="E493" s="108">
        <v>896</v>
      </c>
      <c r="F493" s="108">
        <v>896</v>
      </c>
      <c r="G493" s="106"/>
      <c r="H493" s="105"/>
      <c r="I493" s="102"/>
      <c r="J493" s="105">
        <v>1</v>
      </c>
      <c r="K493" s="102" t="s">
        <v>687</v>
      </c>
    </row>
    <row r="494" spans="1:11">
      <c r="A494" s="7" t="s">
        <v>688</v>
      </c>
      <c r="B494" s="110" t="s">
        <v>689</v>
      </c>
      <c r="C494" s="111"/>
      <c r="D494" s="111"/>
      <c r="E494" s="111"/>
      <c r="F494" s="111"/>
      <c r="G494" s="106"/>
      <c r="H494" s="112"/>
      <c r="I494" s="119"/>
      <c r="J494" s="111"/>
      <c r="K494" s="119"/>
    </row>
    <row r="495" spans="1:11">
      <c r="A495" s="121">
        <v>1</v>
      </c>
      <c r="B495" s="104" t="s">
        <v>690</v>
      </c>
      <c r="C495" s="108"/>
      <c r="D495" s="108"/>
      <c r="E495" s="108"/>
      <c r="F495" s="108"/>
      <c r="G495" s="106"/>
      <c r="H495" s="105"/>
      <c r="I495" s="102"/>
      <c r="J495" s="108"/>
      <c r="K495" s="102"/>
    </row>
    <row r="496" spans="1:11" ht="31.5" customHeight="1">
      <c r="A496" s="121" t="s">
        <v>39</v>
      </c>
      <c r="B496" s="104" t="s">
        <v>691</v>
      </c>
      <c r="C496" s="108">
        <v>1</v>
      </c>
      <c r="D496" s="108">
        <v>1686</v>
      </c>
      <c r="E496" s="108">
        <v>500</v>
      </c>
      <c r="F496" s="108">
        <v>500</v>
      </c>
      <c r="G496" s="106"/>
      <c r="H496" s="105"/>
      <c r="I496" s="102"/>
      <c r="J496" s="105">
        <v>1</v>
      </c>
      <c r="K496" s="102" t="s">
        <v>406</v>
      </c>
    </row>
    <row r="497" spans="1:11" ht="31.5" customHeight="1">
      <c r="A497" s="121" t="s">
        <v>40</v>
      </c>
      <c r="B497" s="104" t="s">
        <v>692</v>
      </c>
      <c r="C497" s="108">
        <v>1</v>
      </c>
      <c r="D497" s="108">
        <v>1925</v>
      </c>
      <c r="E497" s="108">
        <v>309</v>
      </c>
      <c r="F497" s="108">
        <v>309</v>
      </c>
      <c r="G497" s="106"/>
      <c r="H497" s="105"/>
      <c r="I497" s="102"/>
      <c r="J497" s="105">
        <v>1</v>
      </c>
      <c r="K497" s="102" t="s">
        <v>406</v>
      </c>
    </row>
    <row r="498" spans="1:11">
      <c r="A498" s="121">
        <v>2</v>
      </c>
      <c r="B498" s="104" t="s">
        <v>693</v>
      </c>
      <c r="C498" s="108"/>
      <c r="D498" s="108"/>
      <c r="E498" s="108"/>
      <c r="F498" s="108"/>
      <c r="G498" s="106"/>
      <c r="H498" s="105"/>
      <c r="I498" s="102"/>
      <c r="J498" s="108"/>
      <c r="K498" s="102"/>
    </row>
    <row r="499" spans="1:11" s="74" customFormat="1" ht="31.5" customHeight="1">
      <c r="A499" s="121" t="s">
        <v>39</v>
      </c>
      <c r="B499" s="104" t="s">
        <v>694</v>
      </c>
      <c r="C499" s="108">
        <v>1</v>
      </c>
      <c r="D499" s="108">
        <v>3980</v>
      </c>
      <c r="E499" s="108">
        <v>585</v>
      </c>
      <c r="F499" s="108">
        <v>585</v>
      </c>
      <c r="G499" s="135"/>
      <c r="H499" s="105"/>
      <c r="I499" s="102"/>
      <c r="J499" s="105">
        <v>1</v>
      </c>
      <c r="K499" s="102" t="s">
        <v>406</v>
      </c>
    </row>
    <row r="500" spans="1:11" s="74" customFormat="1" ht="31.5" customHeight="1">
      <c r="A500" s="121">
        <v>3</v>
      </c>
      <c r="B500" s="104" t="s">
        <v>708</v>
      </c>
      <c r="C500" s="108"/>
      <c r="D500" s="108"/>
      <c r="E500" s="108"/>
      <c r="F500" s="108"/>
      <c r="G500" s="135"/>
      <c r="H500" s="105"/>
      <c r="I500" s="102"/>
      <c r="J500" s="105"/>
      <c r="K500" s="102"/>
    </row>
    <row r="501" spans="1:11" ht="31.5" customHeight="1">
      <c r="A501" s="121" t="s">
        <v>39</v>
      </c>
      <c r="B501" s="104" t="s">
        <v>695</v>
      </c>
      <c r="C501" s="108">
        <v>1</v>
      </c>
      <c r="D501" s="108">
        <v>560</v>
      </c>
      <c r="E501" s="108">
        <v>209</v>
      </c>
      <c r="F501" s="108">
        <v>209</v>
      </c>
      <c r="G501" s="106"/>
      <c r="H501" s="105"/>
      <c r="I501" s="102"/>
      <c r="J501" s="105">
        <v>1</v>
      </c>
      <c r="K501" s="102" t="s">
        <v>406</v>
      </c>
    </row>
    <row r="502" spans="1:11" ht="31.5" customHeight="1">
      <c r="A502" s="121" t="s">
        <v>40</v>
      </c>
      <c r="B502" s="104" t="s">
        <v>696</v>
      </c>
      <c r="C502" s="108">
        <v>1</v>
      </c>
      <c r="D502" s="108">
        <v>110</v>
      </c>
      <c r="E502" s="108">
        <v>110</v>
      </c>
      <c r="F502" s="108">
        <v>110</v>
      </c>
      <c r="G502" s="106"/>
      <c r="H502" s="105"/>
      <c r="I502" s="102"/>
      <c r="J502" s="105">
        <v>1</v>
      </c>
      <c r="K502" s="102" t="s">
        <v>406</v>
      </c>
    </row>
    <row r="503" spans="1:11">
      <c r="A503" s="121">
        <v>4</v>
      </c>
      <c r="B503" s="104" t="s">
        <v>697</v>
      </c>
      <c r="C503" s="108"/>
      <c r="D503" s="108"/>
      <c r="E503" s="108"/>
      <c r="F503" s="108"/>
      <c r="G503" s="106"/>
      <c r="H503" s="105"/>
      <c r="I503" s="102"/>
      <c r="J503" s="108"/>
      <c r="K503" s="102"/>
    </row>
    <row r="504" spans="1:11" ht="31.5" customHeight="1">
      <c r="A504" s="121" t="s">
        <v>39</v>
      </c>
      <c r="B504" s="104" t="s">
        <v>698</v>
      </c>
      <c r="C504" s="108">
        <v>1</v>
      </c>
      <c r="D504" s="108">
        <v>1660</v>
      </c>
      <c r="E504" s="108">
        <v>347</v>
      </c>
      <c r="F504" s="105">
        <v>347</v>
      </c>
      <c r="G504" s="106"/>
      <c r="H504" s="105"/>
      <c r="I504" s="102"/>
      <c r="J504" s="105">
        <v>1</v>
      </c>
      <c r="K504" s="102" t="s">
        <v>406</v>
      </c>
    </row>
    <row r="505" spans="1:11">
      <c r="A505" s="121">
        <v>5</v>
      </c>
      <c r="B505" s="104" t="s">
        <v>699</v>
      </c>
      <c r="C505" s="108"/>
      <c r="D505" s="108"/>
      <c r="E505" s="108"/>
      <c r="F505" s="108"/>
      <c r="G505" s="106"/>
      <c r="H505" s="105"/>
      <c r="I505" s="102"/>
      <c r="J505" s="108"/>
      <c r="K505" s="102"/>
    </row>
    <row r="506" spans="1:11" ht="31.5" customHeight="1">
      <c r="A506" s="121" t="s">
        <v>39</v>
      </c>
      <c r="B506" s="104" t="s">
        <v>700</v>
      </c>
      <c r="C506" s="108">
        <v>1</v>
      </c>
      <c r="D506" s="108">
        <v>1634</v>
      </c>
      <c r="E506" s="108">
        <v>619</v>
      </c>
      <c r="F506" s="105">
        <v>619</v>
      </c>
      <c r="G506" s="106"/>
      <c r="H506" s="105"/>
      <c r="I506" s="102"/>
      <c r="J506" s="105">
        <v>1</v>
      </c>
      <c r="K506" s="102" t="s">
        <v>406</v>
      </c>
    </row>
    <row r="507" spans="1:11">
      <c r="A507" s="121">
        <v>6</v>
      </c>
      <c r="B507" s="104" t="s">
        <v>701</v>
      </c>
      <c r="C507" s="108"/>
      <c r="D507" s="108"/>
      <c r="E507" s="108"/>
      <c r="F507" s="108"/>
      <c r="G507" s="106"/>
      <c r="H507" s="105"/>
      <c r="I507" s="102"/>
      <c r="J507" s="108"/>
      <c r="K507" s="102"/>
    </row>
    <row r="508" spans="1:11" ht="31.5" customHeight="1">
      <c r="A508" s="121" t="s">
        <v>39</v>
      </c>
      <c r="B508" s="104" t="s">
        <v>702</v>
      </c>
      <c r="C508" s="108">
        <v>1</v>
      </c>
      <c r="D508" s="108">
        <v>1565.2</v>
      </c>
      <c r="E508" s="108">
        <v>0</v>
      </c>
      <c r="F508" s="105">
        <v>0</v>
      </c>
      <c r="G508" s="106"/>
      <c r="H508" s="105"/>
      <c r="I508" s="102"/>
      <c r="J508" s="105">
        <v>1</v>
      </c>
      <c r="K508" s="102" t="s">
        <v>406</v>
      </c>
    </row>
    <row r="509" spans="1:11">
      <c r="A509" s="7" t="s">
        <v>471</v>
      </c>
      <c r="B509" s="8" t="s">
        <v>274</v>
      </c>
      <c r="C509" s="8"/>
      <c r="D509" s="22"/>
      <c r="E509" s="18"/>
      <c r="F509" s="18"/>
      <c r="G509" s="106"/>
      <c r="H509" s="121"/>
      <c r="I509" s="40"/>
      <c r="J509" s="55"/>
      <c r="K509" s="121"/>
    </row>
    <row r="510" spans="1:11" ht="47.25">
      <c r="A510" s="40" t="s">
        <v>436</v>
      </c>
      <c r="B510" s="122" t="s">
        <v>275</v>
      </c>
      <c r="C510" s="55">
        <v>1</v>
      </c>
      <c r="D510" s="62">
        <v>1443</v>
      </c>
      <c r="E510" s="8"/>
      <c r="F510" s="97"/>
      <c r="G510" s="106">
        <v>1</v>
      </c>
      <c r="H510" s="42" t="s">
        <v>535</v>
      </c>
      <c r="I510" s="42" t="s">
        <v>535</v>
      </c>
      <c r="J510" s="8"/>
      <c r="K510" s="7"/>
    </row>
    <row r="511" spans="1:11" ht="47.25">
      <c r="A511" s="40" t="s">
        <v>437</v>
      </c>
      <c r="B511" s="122" t="s">
        <v>276</v>
      </c>
      <c r="C511" s="55">
        <v>1</v>
      </c>
      <c r="D511" s="62">
        <v>646</v>
      </c>
      <c r="E511" s="55"/>
      <c r="F511" s="97"/>
      <c r="G511" s="106">
        <v>1</v>
      </c>
      <c r="H511" s="42" t="s">
        <v>536</v>
      </c>
      <c r="I511" s="42" t="s">
        <v>536</v>
      </c>
      <c r="J511" s="55"/>
      <c r="K511" s="121"/>
    </row>
    <row r="512" spans="1:11" ht="47.25">
      <c r="A512" s="40" t="s">
        <v>438</v>
      </c>
      <c r="B512" s="122" t="s">
        <v>277</v>
      </c>
      <c r="C512" s="55">
        <v>1</v>
      </c>
      <c r="D512" s="62">
        <v>2571</v>
      </c>
      <c r="E512" s="55"/>
      <c r="F512" s="97"/>
      <c r="G512" s="106">
        <v>1</v>
      </c>
      <c r="H512" s="42" t="s">
        <v>535</v>
      </c>
      <c r="I512" s="42" t="s">
        <v>535</v>
      </c>
      <c r="J512" s="55"/>
      <c r="K512" s="121"/>
    </row>
    <row r="513" spans="1:11" ht="47.25">
      <c r="A513" s="40" t="s">
        <v>439</v>
      </c>
      <c r="B513" s="122" t="s">
        <v>278</v>
      </c>
      <c r="C513" s="55">
        <v>1</v>
      </c>
      <c r="D513" s="62">
        <v>2863</v>
      </c>
      <c r="E513" s="55"/>
      <c r="F513" s="97"/>
      <c r="G513" s="106">
        <v>1</v>
      </c>
      <c r="H513" s="42" t="s">
        <v>537</v>
      </c>
      <c r="I513" s="42" t="s">
        <v>537</v>
      </c>
      <c r="J513" s="55"/>
      <c r="K513" s="121"/>
    </row>
    <row r="514" spans="1:11" ht="47.25">
      <c r="A514" s="40" t="s">
        <v>440</v>
      </c>
      <c r="B514" s="122" t="s">
        <v>279</v>
      </c>
      <c r="C514" s="55">
        <v>1</v>
      </c>
      <c r="D514" s="62">
        <v>1037</v>
      </c>
      <c r="E514" s="8"/>
      <c r="F514" s="97"/>
      <c r="G514" s="106">
        <v>1</v>
      </c>
      <c r="H514" s="42" t="s">
        <v>537</v>
      </c>
      <c r="I514" s="42" t="s">
        <v>537</v>
      </c>
      <c r="J514" s="8"/>
      <c r="K514" s="7"/>
    </row>
    <row r="515" spans="1:11" ht="47.25">
      <c r="A515" s="40" t="s">
        <v>441</v>
      </c>
      <c r="B515" s="122" t="s">
        <v>280</v>
      </c>
      <c r="C515" s="55">
        <v>1</v>
      </c>
      <c r="D515" s="13">
        <f>398</f>
        <v>398</v>
      </c>
      <c r="E515" s="55"/>
      <c r="F515" s="98"/>
      <c r="G515" s="106">
        <v>1</v>
      </c>
      <c r="H515" s="43" t="s">
        <v>538</v>
      </c>
      <c r="I515" s="43" t="s">
        <v>538</v>
      </c>
      <c r="J515" s="55"/>
      <c r="K515" s="121"/>
    </row>
    <row r="516" spans="1:11" ht="47.25">
      <c r="A516" s="40" t="s">
        <v>442</v>
      </c>
      <c r="B516" s="122" t="s">
        <v>281</v>
      </c>
      <c r="C516" s="55">
        <v>1</v>
      </c>
      <c r="D516" s="13">
        <v>467</v>
      </c>
      <c r="E516" s="55"/>
      <c r="F516" s="98"/>
      <c r="G516" s="106">
        <v>1</v>
      </c>
      <c r="H516" s="43" t="s">
        <v>538</v>
      </c>
      <c r="I516" s="43" t="s">
        <v>538</v>
      </c>
      <c r="J516" s="55"/>
      <c r="K516" s="121"/>
    </row>
    <row r="517" spans="1:11" ht="47.25">
      <c r="A517" s="40" t="s">
        <v>443</v>
      </c>
      <c r="B517" s="55" t="s">
        <v>282</v>
      </c>
      <c r="C517" s="55">
        <v>1</v>
      </c>
      <c r="D517" s="13">
        <v>3167</v>
      </c>
      <c r="E517" s="8"/>
      <c r="F517" s="98"/>
      <c r="G517" s="106">
        <v>1</v>
      </c>
      <c r="H517" s="43" t="s">
        <v>538</v>
      </c>
      <c r="I517" s="43" t="s">
        <v>538</v>
      </c>
      <c r="J517" s="55"/>
      <c r="K517" s="121"/>
    </row>
    <row r="518" spans="1:11" ht="47.25">
      <c r="A518" s="40" t="s">
        <v>444</v>
      </c>
      <c r="B518" s="122" t="s">
        <v>283</v>
      </c>
      <c r="C518" s="55">
        <v>1</v>
      </c>
      <c r="D518" s="13">
        <v>754</v>
      </c>
      <c r="E518" s="8"/>
      <c r="F518" s="98"/>
      <c r="G518" s="106">
        <v>1</v>
      </c>
      <c r="H518" s="43" t="s">
        <v>538</v>
      </c>
      <c r="I518" s="43" t="s">
        <v>538</v>
      </c>
      <c r="J518" s="55"/>
      <c r="K518" s="121"/>
    </row>
    <row r="519" spans="1:11" ht="47.25">
      <c r="A519" s="40" t="s">
        <v>472</v>
      </c>
      <c r="B519" s="122" t="s">
        <v>284</v>
      </c>
      <c r="C519" s="55">
        <v>1</v>
      </c>
      <c r="D519" s="13">
        <v>2393.1999999999998</v>
      </c>
      <c r="E519" s="8"/>
      <c r="F519" s="98"/>
      <c r="G519" s="106">
        <v>1</v>
      </c>
      <c r="H519" s="43" t="s">
        <v>538</v>
      </c>
      <c r="I519" s="43" t="s">
        <v>538</v>
      </c>
      <c r="J519" s="55"/>
      <c r="K519" s="121"/>
    </row>
    <row r="520" spans="1:11" ht="47.25">
      <c r="A520" s="40" t="s">
        <v>445</v>
      </c>
      <c r="B520" s="122" t="s">
        <v>285</v>
      </c>
      <c r="C520" s="55">
        <v>1</v>
      </c>
      <c r="D520" s="13">
        <v>1000.5</v>
      </c>
      <c r="E520" s="8"/>
      <c r="F520" s="98"/>
      <c r="G520" s="106">
        <v>1</v>
      </c>
      <c r="H520" s="43" t="s">
        <v>538</v>
      </c>
      <c r="I520" s="43" t="s">
        <v>538</v>
      </c>
      <c r="J520" s="55"/>
      <c r="K520" s="121"/>
    </row>
    <row r="521" spans="1:11" ht="47.25">
      <c r="A521" s="40" t="s">
        <v>446</v>
      </c>
      <c r="B521" s="122" t="s">
        <v>286</v>
      </c>
      <c r="C521" s="55">
        <v>1</v>
      </c>
      <c r="D521" s="13">
        <v>2567.8000000000002</v>
      </c>
      <c r="E521" s="8"/>
      <c r="F521" s="98"/>
      <c r="G521" s="106">
        <v>1</v>
      </c>
      <c r="H521" s="43" t="s">
        <v>538</v>
      </c>
      <c r="I521" s="43" t="s">
        <v>538</v>
      </c>
      <c r="J521" s="55"/>
      <c r="K521" s="121"/>
    </row>
    <row r="522" spans="1:11" ht="47.25">
      <c r="A522" s="40" t="s">
        <v>447</v>
      </c>
      <c r="B522" s="122" t="s">
        <v>287</v>
      </c>
      <c r="C522" s="55">
        <v>1</v>
      </c>
      <c r="D522" s="13">
        <v>2997</v>
      </c>
      <c r="E522" s="8"/>
      <c r="F522" s="98"/>
      <c r="G522" s="106">
        <v>1</v>
      </c>
      <c r="H522" s="43" t="s">
        <v>538</v>
      </c>
      <c r="I522" s="43" t="s">
        <v>538</v>
      </c>
      <c r="J522" s="55"/>
      <c r="K522" s="121"/>
    </row>
    <row r="523" spans="1:11" ht="47.25">
      <c r="A523" s="40" t="s">
        <v>473</v>
      </c>
      <c r="B523" s="122" t="s">
        <v>288</v>
      </c>
      <c r="C523" s="55">
        <v>1</v>
      </c>
      <c r="D523" s="13">
        <v>2000</v>
      </c>
      <c r="E523" s="8"/>
      <c r="F523" s="98"/>
      <c r="G523" s="106">
        <v>1</v>
      </c>
      <c r="H523" s="43" t="s">
        <v>538</v>
      </c>
      <c r="I523" s="43" t="s">
        <v>538</v>
      </c>
      <c r="J523" s="55"/>
      <c r="K523" s="121"/>
    </row>
    <row r="524" spans="1:11" ht="47.25">
      <c r="A524" s="40" t="s">
        <v>474</v>
      </c>
      <c r="B524" s="122" t="s">
        <v>289</v>
      </c>
      <c r="C524" s="55">
        <v>1</v>
      </c>
      <c r="D524" s="13">
        <v>831.54</v>
      </c>
      <c r="E524" s="8"/>
      <c r="F524" s="98"/>
      <c r="G524" s="106">
        <v>1</v>
      </c>
      <c r="H524" s="43" t="s">
        <v>538</v>
      </c>
      <c r="I524" s="43" t="s">
        <v>538</v>
      </c>
      <c r="J524" s="55"/>
      <c r="K524" s="121"/>
    </row>
    <row r="525" spans="1:11" ht="47.25">
      <c r="A525" s="40" t="s">
        <v>475</v>
      </c>
      <c r="B525" s="122" t="s">
        <v>290</v>
      </c>
      <c r="C525" s="55">
        <v>1</v>
      </c>
      <c r="D525" s="13">
        <v>3000</v>
      </c>
      <c r="E525" s="8"/>
      <c r="F525" s="98"/>
      <c r="G525" s="106">
        <v>1</v>
      </c>
      <c r="H525" s="43" t="s">
        <v>538</v>
      </c>
      <c r="I525" s="43" t="s">
        <v>538</v>
      </c>
      <c r="J525" s="55"/>
      <c r="K525" s="121"/>
    </row>
    <row r="526" spans="1:11" ht="47.25">
      <c r="A526" s="40" t="s">
        <v>476</v>
      </c>
      <c r="B526" s="55" t="s">
        <v>291</v>
      </c>
      <c r="C526" s="55">
        <v>1</v>
      </c>
      <c r="D526" s="13">
        <v>11957</v>
      </c>
      <c r="E526" s="8"/>
      <c r="F526" s="99"/>
      <c r="G526" s="106">
        <v>1</v>
      </c>
      <c r="H526" s="43" t="s">
        <v>538</v>
      </c>
      <c r="I526" s="43" t="s">
        <v>538</v>
      </c>
      <c r="J526" s="55"/>
      <c r="K526" s="121"/>
    </row>
    <row r="527" spans="1:11" ht="31.5">
      <c r="A527" s="40" t="s">
        <v>477</v>
      </c>
      <c r="B527" s="122" t="s">
        <v>292</v>
      </c>
      <c r="C527" s="55">
        <v>1</v>
      </c>
      <c r="D527" s="13">
        <v>505.9</v>
      </c>
      <c r="E527" s="8"/>
      <c r="F527" s="98"/>
      <c r="G527" s="106">
        <v>1</v>
      </c>
      <c r="H527" s="43" t="s">
        <v>539</v>
      </c>
      <c r="I527" s="43" t="s">
        <v>539</v>
      </c>
      <c r="J527" s="55"/>
      <c r="K527" s="121"/>
    </row>
    <row r="528" spans="1:11" ht="31.5">
      <c r="A528" s="40" t="s">
        <v>478</v>
      </c>
      <c r="B528" s="122" t="s">
        <v>293</v>
      </c>
      <c r="C528" s="55">
        <v>1</v>
      </c>
      <c r="D528" s="13">
        <v>897.9</v>
      </c>
      <c r="E528" s="8"/>
      <c r="F528" s="98"/>
      <c r="G528" s="106">
        <v>1</v>
      </c>
      <c r="H528" s="43" t="s">
        <v>539</v>
      </c>
      <c r="I528" s="43" t="s">
        <v>539</v>
      </c>
      <c r="J528" s="55"/>
      <c r="K528" s="121"/>
    </row>
    <row r="529" spans="1:11" ht="31.5">
      <c r="A529" s="40" t="s">
        <v>479</v>
      </c>
      <c r="B529" s="122" t="s">
        <v>294</v>
      </c>
      <c r="C529" s="55">
        <v>1</v>
      </c>
      <c r="D529" s="13">
        <v>403.2</v>
      </c>
      <c r="E529" s="8"/>
      <c r="F529" s="98"/>
      <c r="G529" s="106">
        <v>1</v>
      </c>
      <c r="H529" s="43" t="s">
        <v>539</v>
      </c>
      <c r="I529" s="43" t="s">
        <v>539</v>
      </c>
      <c r="J529" s="55"/>
      <c r="K529" s="121"/>
    </row>
    <row r="530" spans="1:11" ht="31.5">
      <c r="A530" s="40" t="s">
        <v>480</v>
      </c>
      <c r="B530" s="122" t="s">
        <v>295</v>
      </c>
      <c r="C530" s="55">
        <v>1</v>
      </c>
      <c r="D530" s="13">
        <v>1350</v>
      </c>
      <c r="E530" s="8"/>
      <c r="F530" s="98"/>
      <c r="G530" s="106">
        <v>1</v>
      </c>
      <c r="H530" s="43" t="s">
        <v>539</v>
      </c>
      <c r="I530" s="43" t="s">
        <v>539</v>
      </c>
      <c r="J530" s="55"/>
      <c r="K530" s="121"/>
    </row>
    <row r="531" spans="1:11" ht="31.5">
      <c r="A531" s="40" t="s">
        <v>481</v>
      </c>
      <c r="B531" s="122" t="s">
        <v>296</v>
      </c>
      <c r="C531" s="55">
        <v>1</v>
      </c>
      <c r="D531" s="13">
        <v>2262</v>
      </c>
      <c r="E531" s="8"/>
      <c r="F531" s="98"/>
      <c r="G531" s="106">
        <v>1</v>
      </c>
      <c r="H531" s="43" t="s">
        <v>539</v>
      </c>
      <c r="I531" s="43" t="s">
        <v>539</v>
      </c>
      <c r="J531" s="55"/>
      <c r="K531" s="121"/>
    </row>
    <row r="532" spans="1:11" ht="31.5">
      <c r="A532" s="40" t="s">
        <v>482</v>
      </c>
      <c r="B532" s="122" t="s">
        <v>297</v>
      </c>
      <c r="C532" s="55">
        <v>1</v>
      </c>
      <c r="D532" s="13">
        <v>3510</v>
      </c>
      <c r="E532" s="8"/>
      <c r="F532" s="98"/>
      <c r="G532" s="106">
        <v>1</v>
      </c>
      <c r="H532" s="43" t="s">
        <v>539</v>
      </c>
      <c r="I532" s="43" t="s">
        <v>539</v>
      </c>
      <c r="J532" s="55"/>
      <c r="K532" s="121"/>
    </row>
    <row r="533" spans="1:11" ht="31.5">
      <c r="A533" s="40" t="s">
        <v>483</v>
      </c>
      <c r="B533" s="122" t="s">
        <v>298</v>
      </c>
      <c r="C533" s="55">
        <v>1</v>
      </c>
      <c r="D533" s="13">
        <v>3536</v>
      </c>
      <c r="E533" s="8"/>
      <c r="F533" s="98"/>
      <c r="G533" s="106">
        <v>1</v>
      </c>
      <c r="H533" s="43" t="s">
        <v>539</v>
      </c>
      <c r="I533" s="43" t="s">
        <v>539</v>
      </c>
      <c r="J533" s="55"/>
      <c r="K533" s="121"/>
    </row>
    <row r="534" spans="1:11" ht="31.5">
      <c r="A534" s="40" t="s">
        <v>484</v>
      </c>
      <c r="B534" s="122" t="s">
        <v>299</v>
      </c>
      <c r="C534" s="55">
        <v>1</v>
      </c>
      <c r="D534" s="13">
        <v>431</v>
      </c>
      <c r="E534" s="8"/>
      <c r="F534" s="98"/>
      <c r="G534" s="106">
        <v>1</v>
      </c>
      <c r="H534" s="43" t="s">
        <v>539</v>
      </c>
      <c r="I534" s="43" t="s">
        <v>539</v>
      </c>
      <c r="J534" s="55"/>
      <c r="K534" s="121"/>
    </row>
    <row r="535" spans="1:11" ht="31.5">
      <c r="A535" s="40" t="s">
        <v>485</v>
      </c>
      <c r="B535" s="122" t="s">
        <v>300</v>
      </c>
      <c r="C535" s="55">
        <v>1</v>
      </c>
      <c r="D535" s="13">
        <v>2212</v>
      </c>
      <c r="E535" s="55">
        <v>1547</v>
      </c>
      <c r="F535" s="90">
        <f t="shared" ref="F535" si="62">E535</f>
        <v>1547</v>
      </c>
      <c r="G535" s="106">
        <v>1</v>
      </c>
      <c r="H535" s="43" t="s">
        <v>724</v>
      </c>
      <c r="I535" s="43" t="s">
        <v>301</v>
      </c>
      <c r="J535" s="55"/>
      <c r="K535" s="121"/>
    </row>
    <row r="536" spans="1:11" ht="31.5">
      <c r="A536" s="40" t="s">
        <v>486</v>
      </c>
      <c r="B536" s="122" t="s">
        <v>302</v>
      </c>
      <c r="C536" s="55">
        <v>1</v>
      </c>
      <c r="D536" s="13">
        <v>8360</v>
      </c>
      <c r="E536" s="55">
        <v>2137</v>
      </c>
      <c r="F536" s="90">
        <v>2137</v>
      </c>
      <c r="G536" s="106">
        <v>1</v>
      </c>
      <c r="H536" s="43" t="s">
        <v>301</v>
      </c>
      <c r="I536" s="43" t="s">
        <v>301</v>
      </c>
      <c r="J536" s="55"/>
      <c r="K536" s="121"/>
    </row>
    <row r="537" spans="1:11">
      <c r="A537" s="113"/>
      <c r="B537" s="7" t="s">
        <v>540</v>
      </c>
      <c r="C537" s="52">
        <f>SUM(C12:C536)</f>
        <v>362</v>
      </c>
      <c r="D537" s="52">
        <f>SUM(D12:D536)</f>
        <v>612564.29</v>
      </c>
      <c r="E537" s="52">
        <f>SUM(E12:E536)</f>
        <v>98355.863999999987</v>
      </c>
      <c r="F537" s="52">
        <f>SUM(F12:F536)</f>
        <v>98356.303999999989</v>
      </c>
      <c r="G537" s="144">
        <f>SUM(G12:G536)</f>
        <v>231</v>
      </c>
      <c r="H537" s="7">
        <f>COUNTA(H11:H536)</f>
        <v>231</v>
      </c>
      <c r="I537" s="7">
        <f>COUNTA(I10:I536)</f>
        <v>231</v>
      </c>
      <c r="J537" s="52">
        <f>SUM(J12:J536)</f>
        <v>132</v>
      </c>
      <c r="K537" s="53">
        <f>COUNTA(K10:K536)</f>
        <v>132</v>
      </c>
    </row>
    <row r="539" spans="1:11">
      <c r="F539" s="71"/>
    </row>
    <row r="540" spans="1:11">
      <c r="I540" s="101"/>
    </row>
    <row r="542" spans="1:11">
      <c r="I542" s="101"/>
    </row>
    <row r="543" spans="1:11">
      <c r="G543" s="146"/>
    </row>
  </sheetData>
  <mergeCells count="21">
    <mergeCell ref="C6:C7"/>
    <mergeCell ref="D6:D7"/>
    <mergeCell ref="E6:F6"/>
    <mergeCell ref="G6:G7"/>
    <mergeCell ref="H6:H7"/>
    <mergeCell ref="A1:K1"/>
    <mergeCell ref="A418:A419"/>
    <mergeCell ref="B418:B419"/>
    <mergeCell ref="L111:P111"/>
    <mergeCell ref="L112:P112"/>
    <mergeCell ref="K6:K7"/>
    <mergeCell ref="A385:A391"/>
    <mergeCell ref="J6:J7"/>
    <mergeCell ref="A2:K2"/>
    <mergeCell ref="A4:A7"/>
    <mergeCell ref="B4:B7"/>
    <mergeCell ref="C4:F5"/>
    <mergeCell ref="G4:K4"/>
    <mergeCell ref="G5:I5"/>
    <mergeCell ref="J5:K5"/>
    <mergeCell ref="I6:I7"/>
  </mergeCells>
  <printOptions horizontalCentered="1"/>
  <pageMargins left="0" right="0" top="0.31496062992126" bottom="0.27559055118110198" header="0" footer="0"/>
  <pageSetup paperSize="9" scale="58" fitToHeight="0" orientation="portrait" r:id="rId1"/>
  <headerFooter>
    <oddFooter>Page &amp;P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TINH + 12 HT 344 + 18 =362</vt:lpstr>
      <vt:lpstr>'TINH + 12 HT 344 + 18 =362'!Print_Area</vt:lpstr>
      <vt:lpstr>'TINH + 12 HT 344 + 18 =362'!Print_Titles</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nguyentatthao</dc:creator>
  <cp:lastModifiedBy>A</cp:lastModifiedBy>
  <cp:lastPrinted>2025-05-29T08:05:03Z</cp:lastPrinted>
  <dcterms:created xsi:type="dcterms:W3CDTF">2022-03-16T09:03:13Z</dcterms:created>
  <dcterms:modified xsi:type="dcterms:W3CDTF">2025-05-29T08:05:11Z</dcterms:modified>
</cp:coreProperties>
</file>